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br\tools und wissen\xls\"/>
    </mc:Choice>
  </mc:AlternateContent>
  <xr:revisionPtr revIDLastSave="0" documentId="13_ncr:1_{BA093F1F-4FD1-4483-A50D-D91BB601D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ngab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6" l="1"/>
  <c r="I33" i="6"/>
  <c r="P16" i="6"/>
  <c r="C16" i="6"/>
  <c r="P12" i="6"/>
  <c r="O12" i="6"/>
  <c r="S12" i="6" s="1"/>
  <c r="H27" i="6" s="1"/>
  <c r="I27" i="6" s="1"/>
  <c r="O9" i="6"/>
  <c r="D12" i="6"/>
  <c r="CC15" i="6"/>
  <c r="CD15" i="6"/>
  <c r="CE15" i="6"/>
  <c r="CF15" i="6"/>
  <c r="CG15" i="6"/>
  <c r="CC16" i="6"/>
  <c r="CD16" i="6"/>
  <c r="CE16" i="6"/>
  <c r="CF16" i="6"/>
  <c r="CG16" i="6"/>
  <c r="CC17" i="6"/>
  <c r="CD17" i="6"/>
  <c r="CE17" i="6"/>
  <c r="CF17" i="6"/>
  <c r="CG17" i="6"/>
  <c r="CC18" i="6"/>
  <c r="CD18" i="6"/>
  <c r="CE18" i="6"/>
  <c r="CF18" i="6"/>
  <c r="CG18" i="6"/>
  <c r="CD14" i="6"/>
  <c r="CE14" i="6"/>
  <c r="CF14" i="6"/>
  <c r="CG14" i="6"/>
  <c r="CC14" i="6"/>
  <c r="CC5" i="6"/>
  <c r="CD5" i="6"/>
  <c r="CE5" i="6"/>
  <c r="CF5" i="6"/>
  <c r="CG5" i="6"/>
  <c r="CC6" i="6"/>
  <c r="CD6" i="6"/>
  <c r="CE6" i="6"/>
  <c r="CF6" i="6"/>
  <c r="CG6" i="6"/>
  <c r="CC7" i="6"/>
  <c r="CD7" i="6"/>
  <c r="CE7" i="6"/>
  <c r="CF7" i="6"/>
  <c r="CG7" i="6"/>
  <c r="CC8" i="6"/>
  <c r="CD8" i="6"/>
  <c r="CE8" i="6"/>
  <c r="CF8" i="6"/>
  <c r="CG8" i="6"/>
  <c r="CC9" i="6"/>
  <c r="CD9" i="6"/>
  <c r="CE9" i="6"/>
  <c r="CF9" i="6"/>
  <c r="CG9" i="6"/>
  <c r="CC10" i="6"/>
  <c r="CD10" i="6"/>
  <c r="CE10" i="6"/>
  <c r="CF10" i="6"/>
  <c r="CG10" i="6"/>
  <c r="CC11" i="6"/>
  <c r="CD11" i="6"/>
  <c r="CE11" i="6"/>
  <c r="CF11" i="6"/>
  <c r="CG11" i="6"/>
  <c r="CC12" i="6"/>
  <c r="CD12" i="6"/>
  <c r="CE12" i="6"/>
  <c r="CF12" i="6"/>
  <c r="CG12" i="6"/>
  <c r="CC13" i="6"/>
  <c r="CD13" i="6"/>
  <c r="CE13" i="6"/>
  <c r="CF13" i="6"/>
  <c r="CG13" i="6"/>
  <c r="CD4" i="6"/>
  <c r="CE4" i="6"/>
  <c r="CF4" i="6"/>
  <c r="CG4" i="6"/>
  <c r="CC4" i="6"/>
  <c r="BG24" i="6"/>
  <c r="BG21" i="6"/>
  <c r="BG19" i="6"/>
  <c r="BH19" i="6"/>
  <c r="BI19" i="6"/>
  <c r="BJ19" i="6"/>
  <c r="BK19" i="6"/>
  <c r="BL4" i="6"/>
  <c r="BL5" i="6"/>
  <c r="BL6" i="6"/>
  <c r="BL7" i="6"/>
  <c r="BL8" i="6"/>
  <c r="BL9" i="6"/>
  <c r="BL10" i="6"/>
  <c r="BL11" i="6"/>
  <c r="BL13" i="6"/>
  <c r="BL14" i="6"/>
  <c r="BL15" i="6"/>
  <c r="BL16" i="6"/>
  <c r="BL17" i="6"/>
  <c r="BL18" i="6"/>
  <c r="BL19" i="6"/>
  <c r="BE20" i="6"/>
  <c r="R13" i="6"/>
  <c r="R14" i="6"/>
  <c r="R15" i="6"/>
  <c r="R11" i="6"/>
  <c r="Q13" i="6"/>
  <c r="Q14" i="6"/>
  <c r="Q15" i="6"/>
  <c r="Q11" i="6"/>
  <c r="CC19" i="6" l="1"/>
  <c r="CG19" i="6"/>
  <c r="CF19" i="6"/>
  <c r="CE19" i="6"/>
  <c r="CD19" i="6"/>
  <c r="BE22" i="6"/>
  <c r="BE21" i="6"/>
  <c r="O8" i="6"/>
  <c r="P8" i="6"/>
  <c r="P9" i="6"/>
  <c r="P10" i="6"/>
  <c r="P11" i="6"/>
  <c r="S8" i="6" l="1"/>
  <c r="H23" i="6" s="1"/>
  <c r="K23" i="6" s="1"/>
  <c r="G32" i="6"/>
  <c r="G30" i="6"/>
  <c r="G29" i="6"/>
  <c r="G28" i="6"/>
  <c r="G26" i="6"/>
  <c r="G25" i="6"/>
  <c r="G24" i="6"/>
  <c r="P19" i="6"/>
  <c r="O19" i="6"/>
  <c r="P18" i="6"/>
  <c r="O18" i="6"/>
  <c r="P17" i="6"/>
  <c r="O17" i="6"/>
  <c r="S17" i="6" s="1"/>
  <c r="H32" i="6" s="1"/>
  <c r="P15" i="6"/>
  <c r="O15" i="6"/>
  <c r="P14" i="6"/>
  <c r="O14" i="6"/>
  <c r="P13" i="6"/>
  <c r="O13" i="6"/>
  <c r="O11" i="6"/>
  <c r="S11" i="6" s="1"/>
  <c r="O10" i="6"/>
  <c r="S10" i="6" s="1"/>
  <c r="S9" i="6"/>
  <c r="S15" i="6" l="1"/>
  <c r="H30" i="6" s="1"/>
  <c r="K32" i="6"/>
  <c r="S19" i="6"/>
  <c r="H34" i="6" s="1"/>
  <c r="S18" i="6"/>
  <c r="H33" i="6" s="1"/>
  <c r="S14" i="6"/>
  <c r="H29" i="6" s="1"/>
  <c r="S13" i="6"/>
  <c r="H28" i="6" s="1"/>
  <c r="I23" i="6"/>
  <c r="H24" i="6"/>
  <c r="K24" i="6" s="1"/>
  <c r="H25" i="6"/>
  <c r="K25" i="6" s="1"/>
  <c r="H26" i="6"/>
  <c r="I29" i="6" l="1"/>
  <c r="K33" i="6"/>
  <c r="I30" i="6"/>
  <c r="K30" i="6"/>
  <c r="K29" i="6"/>
  <c r="I24" i="6"/>
  <c r="I25" i="6"/>
  <c r="I28" i="6"/>
  <c r="K28" i="6"/>
  <c r="K26" i="6"/>
  <c r="I26" i="6"/>
  <c r="K34" i="6"/>
  <c r="I34" i="6"/>
  <c r="CC20" i="6"/>
  <c r="O16" i="6" l="1"/>
  <c r="S16" i="6" s="1"/>
  <c r="H31" i="6" s="1"/>
  <c r="I31" i="6" l="1"/>
  <c r="K31" i="6"/>
</calcChain>
</file>

<file path=xl/sharedStrings.xml><?xml version="1.0" encoding="utf-8"?>
<sst xmlns="http://schemas.openxmlformats.org/spreadsheetml/2006/main" count="196" uniqueCount="51">
  <si>
    <t>Strom</t>
  </si>
  <si>
    <t>Benzin</t>
  </si>
  <si>
    <t>kWh</t>
  </si>
  <si>
    <t>Diesel</t>
  </si>
  <si>
    <t>Liter</t>
  </si>
  <si>
    <t>–</t>
  </si>
  <si>
    <t>m³</t>
  </si>
  <si>
    <t>€</t>
  </si>
  <si>
    <t>MWh</t>
  </si>
  <si>
    <t>pro l</t>
  </si>
  <si>
    <t>pro m³</t>
  </si>
  <si>
    <t>Energieträger</t>
  </si>
  <si>
    <t>Nah/Fernwärme</t>
  </si>
  <si>
    <t>Heizöl leicht</t>
  </si>
  <si>
    <t>Heizöl schwer</t>
  </si>
  <si>
    <t>g / kWh</t>
  </si>
  <si>
    <t>kg / l</t>
  </si>
  <si>
    <t>ErdGas</t>
  </si>
  <si>
    <t>¢</t>
  </si>
  <si>
    <t>BioGas</t>
  </si>
  <si>
    <t>BioTreibstoff</t>
  </si>
  <si>
    <r>
      <t>t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</si>
  <si>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CO</t>
    </r>
    <r>
      <rPr>
        <vertAlign val="subscript"/>
        <sz val="11"/>
        <color theme="0" tint="-0.34998626667073579"/>
        <rFont val="Calibri"/>
        <family val="2"/>
        <scheme val="minor"/>
      </rPr>
      <t>2</t>
    </r>
    <r>
      <rPr>
        <sz val="11"/>
        <color theme="0" tint="-0.34998626667073579"/>
        <rFont val="Calibri"/>
        <family val="2"/>
        <scheme val="minor"/>
      </rPr>
      <t>-Faktor</t>
    </r>
  </si>
  <si>
    <t>Menge</t>
  </si>
  <si>
    <t xml:space="preserve">Eingabefeld: </t>
  </si>
  <si>
    <t>≈ ct / kWh</t>
  </si>
  <si>
    <t>Um- und gleich-Rechner: Energiebverbrauch nach Energieträgern</t>
  </si>
  <si>
    <t>Ökostrom</t>
  </si>
  <si>
    <t>kg</t>
  </si>
  <si>
    <t>Bio-Brennstoff</t>
  </si>
  <si>
    <t>pro kg</t>
  </si>
  <si>
    <t>Wassergehalt in %</t>
  </si>
  <si>
    <t>Buche</t>
  </si>
  <si>
    <t>kWh/Srm HS</t>
  </si>
  <si>
    <t xml:space="preserve">Eiche </t>
  </si>
  <si>
    <t>Hackschnitzel (m³)</t>
  </si>
  <si>
    <t>Fichte</t>
  </si>
  <si>
    <t>Kiefer</t>
  </si>
  <si>
    <t>Pappel</t>
  </si>
  <si>
    <t>kWh/Fm</t>
  </si>
  <si>
    <t>Festmeter (m³)</t>
  </si>
  <si>
    <t>kWh/kg</t>
  </si>
  <si>
    <t>Kilogramm</t>
  </si>
  <si>
    <t>x</t>
  </si>
  <si>
    <t>Holz-Art</t>
  </si>
  <si>
    <t>Holz-Produkt</t>
  </si>
  <si>
    <t>Heizwert:</t>
  </si>
  <si>
    <t>Zurück zur</t>
  </si>
  <si>
    <t>Übersicht</t>
  </si>
  <si>
    <t>FlüssigGas</t>
  </si>
  <si>
    <t>getroffene Auswahl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</si>
</sst>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&quot; kWh/Srm HS&quot;"/>
    <numFmt numFmtId="165" formatCode="#,##0&quot; kWh/Fm&quot;"/>
    <numFmt numFmtId="166" formatCode="#,##0&quot; kWh/kg&quot;"/>
    <numFmt numFmtId="167" formatCode="&quot;Feuchte: &quot;00&quot; %&quot;"/>
    <numFmt numFmtId="168" formatCode="_-* #,##0_-;\-* #,##0_-;_-* &quot;-&quot;??_-;_-@_-"/>
    <numFmt numFmtId="169" formatCode="#,##0&quot; kWh&quot;"/>
    <numFmt numFmtId="170" formatCode="#,##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color theme="7"/>
      <name val="Wingdings 2"/>
      <family val="1"/>
      <charset val="2"/>
    </font>
    <font>
      <sz val="11"/>
      <color theme="8"/>
      <name val="Wingdings 2"/>
      <family val="1"/>
      <charset val="2"/>
    </font>
    <font>
      <sz val="11"/>
      <color theme="5"/>
      <name val="Wingdings 2"/>
      <family val="1"/>
      <charset val="2"/>
    </font>
    <font>
      <sz val="11"/>
      <color rgb="FFFF0000"/>
      <name val="Wingdings 2"/>
      <family val="1"/>
      <charset val="2"/>
    </font>
    <font>
      <sz val="11"/>
      <color rgb="FFC00000"/>
      <name val="Wingdings 2"/>
      <family val="1"/>
      <charset val="2"/>
    </font>
    <font>
      <sz val="11"/>
      <color rgb="FF800000"/>
      <name val="Wingdings 2"/>
      <family val="1"/>
      <charset val="2"/>
    </font>
    <font>
      <sz val="11"/>
      <color theme="8" tint="-0.499984740745262"/>
      <name val="Wingdings 2"/>
      <family val="1"/>
      <charset val="2"/>
    </font>
    <font>
      <b/>
      <vertAlign val="subscript"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vertAlign val="subscript"/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8F000"/>
      <name val="Wingdings 2"/>
      <family val="1"/>
      <charset val="2"/>
    </font>
    <font>
      <sz val="11"/>
      <color rgb="FFED7D31"/>
      <name val="Wingdings 2"/>
      <family val="1"/>
      <charset val="2"/>
    </font>
    <font>
      <sz val="11"/>
      <color rgb="FF4472C4"/>
      <name val="Wingdings 2"/>
      <family val="1"/>
      <charset val="2"/>
    </font>
    <font>
      <sz val="11"/>
      <color theme="1"/>
      <name val="Calibri"/>
      <family val="2"/>
      <scheme val="minor"/>
    </font>
    <font>
      <sz val="11"/>
      <color rgb="FF996633"/>
      <name val="Wingdings 2"/>
      <family val="1"/>
      <charset val="2"/>
    </font>
    <font>
      <sz val="11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/>
      </bottom>
      <diagonal/>
    </border>
    <border>
      <left style="thin">
        <color theme="0" tint="-0.34998626667073579"/>
      </left>
      <right/>
      <top/>
      <bottom style="thin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 tint="-0.34998626667073579"/>
      </right>
      <top/>
      <bottom style="thin">
        <color theme="1"/>
      </bottom>
      <diagonal/>
    </border>
    <border>
      <left style="thin">
        <color theme="0" tint="-0.34998626667073579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0" fillId="2" borderId="3" xfId="0" applyFill="1" applyBorder="1"/>
    <xf numFmtId="3" fontId="0" fillId="2" borderId="4" xfId="0" applyNumberFormat="1" applyFill="1" applyBorder="1"/>
    <xf numFmtId="0" fontId="0" fillId="2" borderId="6" xfId="0" applyFill="1" applyBorder="1"/>
    <xf numFmtId="3" fontId="0" fillId="2" borderId="7" xfId="0" applyNumberFormat="1" applyFill="1" applyBorder="1"/>
    <xf numFmtId="3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3" borderId="4" xfId="0" applyFill="1" applyBorder="1" applyAlignment="1">
      <alignment horizontal="center"/>
    </xf>
    <xf numFmtId="0" fontId="0" fillId="2" borderId="0" xfId="0" applyFill="1" applyAlignment="1">
      <alignment horizontal="right" indent="1"/>
    </xf>
    <xf numFmtId="2" fontId="2" fillId="2" borderId="5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/>
    <xf numFmtId="0" fontId="1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3" fontId="0" fillId="2" borderId="4" xfId="0" applyNumberFormat="1" applyFill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7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3" fontId="0" fillId="3" borderId="5" xfId="0" applyNumberFormat="1" applyFill="1" applyBorder="1" applyProtection="1">
      <protection locked="0"/>
    </xf>
    <xf numFmtId="3" fontId="0" fillId="3" borderId="8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0" fontId="17" fillId="2" borderId="6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3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6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35" xfId="0" applyFill="1" applyBorder="1"/>
    <xf numFmtId="0" fontId="0" fillId="2" borderId="36" xfId="0" applyFill="1" applyBorder="1"/>
    <xf numFmtId="0" fontId="1" fillId="2" borderId="37" xfId="0" applyFont="1" applyFill="1" applyBorder="1" applyAlignment="1">
      <alignment horizontal="centerContinuous"/>
    </xf>
    <xf numFmtId="0" fontId="1" fillId="2" borderId="38" xfId="0" applyFont="1" applyFill="1" applyBorder="1" applyAlignment="1">
      <alignment horizontal="centerContinuous"/>
    </xf>
    <xf numFmtId="0" fontId="1" fillId="2" borderId="39" xfId="0" applyFont="1" applyFill="1" applyBorder="1" applyAlignment="1">
      <alignment horizontal="centerContinuous"/>
    </xf>
    <xf numFmtId="0" fontId="0" fillId="2" borderId="4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1" fillId="2" borderId="43" xfId="0" applyFont="1" applyFill="1" applyBorder="1"/>
    <xf numFmtId="0" fontId="1" fillId="2" borderId="44" xfId="0" applyFont="1" applyFill="1" applyBorder="1"/>
    <xf numFmtId="0" fontId="1" fillId="2" borderId="40" xfId="0" applyFont="1" applyFill="1" applyBorder="1"/>
    <xf numFmtId="167" fontId="0" fillId="2" borderId="0" xfId="0" applyNumberFormat="1" applyFill="1" applyAlignment="1">
      <alignment horizontal="left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Continuous"/>
    </xf>
    <xf numFmtId="0" fontId="22" fillId="4" borderId="0" xfId="0" applyFont="1" applyFill="1" applyAlignment="1">
      <alignment horizontal="centerContinuous"/>
    </xf>
    <xf numFmtId="0" fontId="1" fillId="2" borderId="42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168" fontId="2" fillId="2" borderId="0" xfId="0" applyNumberFormat="1" applyFont="1" applyFill="1"/>
    <xf numFmtId="0" fontId="12" fillId="2" borderId="0" xfId="0" applyFont="1" applyFill="1" applyAlignment="1">
      <alignment horizontal="right"/>
    </xf>
    <xf numFmtId="169" fontId="12" fillId="2" borderId="0" xfId="0" applyNumberFormat="1" applyFont="1" applyFill="1" applyAlignment="1">
      <alignment horizontal="left"/>
    </xf>
    <xf numFmtId="0" fontId="2" fillId="2" borderId="4" xfId="0" applyFont="1" applyFill="1" applyBorder="1"/>
    <xf numFmtId="0" fontId="12" fillId="2" borderId="8" xfId="0" applyFont="1" applyFill="1" applyBorder="1" applyAlignment="1">
      <alignment horizontal="centerContinuous"/>
    </xf>
    <xf numFmtId="0" fontId="12" fillId="2" borderId="47" xfId="0" applyFont="1" applyFill="1" applyBorder="1" applyAlignment="1">
      <alignment horizontal="centerContinuous"/>
    </xf>
    <xf numFmtId="0" fontId="12" fillId="2" borderId="6" xfId="0" applyFont="1" applyFill="1" applyBorder="1" applyAlignment="1">
      <alignment horizontal="centerContinuous"/>
    </xf>
    <xf numFmtId="0" fontId="2" fillId="2" borderId="2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7" xfId="0" applyFont="1" applyFill="1" applyBorder="1"/>
    <xf numFmtId="0" fontId="12" fillId="2" borderId="46" xfId="0" applyFont="1" applyFill="1" applyBorder="1"/>
    <xf numFmtId="0" fontId="12" fillId="2" borderId="2" xfId="0" applyFont="1" applyFill="1" applyBorder="1"/>
    <xf numFmtId="169" fontId="0" fillId="2" borderId="0" xfId="0" applyNumberFormat="1" applyFill="1"/>
    <xf numFmtId="0" fontId="0" fillId="3" borderId="3" xfId="0" applyFill="1" applyBorder="1" applyAlignment="1">
      <alignment horizontal="center"/>
    </xf>
    <xf numFmtId="0" fontId="21" fillId="0" borderId="0" xfId="2"/>
    <xf numFmtId="0" fontId="21" fillId="2" borderId="0" xfId="2" applyFill="1" applyAlignment="1">
      <alignment horizontal="right"/>
    </xf>
    <xf numFmtId="3" fontId="0" fillId="2" borderId="0" xfId="0" applyNumberFormat="1" applyFill="1"/>
    <xf numFmtId="170" fontId="0" fillId="3" borderId="4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 indent="2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</dxf>
    <dxf>
      <font>
        <color theme="2"/>
      </font>
      <fill>
        <patternFill>
          <fgColor auto="1"/>
          <bgColor theme="2"/>
        </patternFill>
      </fill>
    </dxf>
  </dxfs>
  <tableStyles count="0" defaultTableStyle="TableStyleMedium2" defaultPivotStyle="PivotStyleLight16"/>
  <colors>
    <mruColors>
      <color rgb="FF996633"/>
      <color rgb="FF0000FF"/>
      <color rgb="FF4472C4"/>
      <color rgb="FF800000"/>
      <color rgb="FFED7D31"/>
      <color rgb="FFC8F000"/>
      <color rgb="FFD5F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C8F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3-4136-BCD9-4CAD030D559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13-4136-BCD9-4CAD030D559B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13-4136-BCD9-4CAD030D559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13-4136-BCD9-4CAD030D559B}"/>
              </c:ext>
            </c:extLst>
          </c:dPt>
          <c:dPt>
            <c:idx val="4"/>
            <c:bubble3D val="0"/>
            <c:spPr>
              <a:pattFill prst="zigZag">
                <a:fgClr>
                  <a:schemeClr val="bg1"/>
                </a:fgClr>
                <a:bgClr>
                  <a:srgbClr val="FF0000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13-4136-BCD9-4CAD030D559B}"/>
              </c:ext>
            </c:extLst>
          </c:dPt>
          <c:dPt>
            <c:idx val="5"/>
            <c:bubble3D val="0"/>
            <c:spPr>
              <a:pattFill prst="dkUpDiag">
                <a:fgClr>
                  <a:srgbClr val="FF000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13-4136-BCD9-4CAD030D559B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13-4136-BCD9-4CAD030D559B}"/>
              </c:ext>
            </c:extLst>
          </c:dPt>
          <c:dPt>
            <c:idx val="7"/>
            <c:bubble3D val="0"/>
            <c:spPr>
              <a:solidFill>
                <a:srgbClr val="8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13-4136-BCD9-4CAD030D559B}"/>
              </c:ext>
            </c:extLst>
          </c:dPt>
          <c:dPt>
            <c:idx val="8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13-4136-BCD9-4CAD030D559B}"/>
              </c:ext>
            </c:extLst>
          </c:dPt>
          <c:dPt>
            <c:idx val="9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78B-46E1-9F51-105D68C4F813}"/>
              </c:ext>
            </c:extLst>
          </c:dPt>
          <c:dPt>
            <c:idx val="10"/>
            <c:bubble3D val="0"/>
            <c:spPr>
              <a:solidFill>
                <a:srgbClr val="4472C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36A-4C8D-A62B-0E8A6771A56A}"/>
              </c:ext>
            </c:extLst>
          </c:dPt>
          <c:dPt>
            <c:idx val="11"/>
            <c:bubble3D val="0"/>
            <c:spPr>
              <a:pattFill prst="dkUpDiag">
                <a:fgClr>
                  <a:srgbClr val="4472C4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36A-4C8D-A62B-0E8A6771A56A}"/>
              </c:ext>
            </c:extLst>
          </c:dPt>
          <c:cat>
            <c:strRef>
              <c:f>Eingabe!$G$23:$G$34</c:f>
              <c:strCache>
                <c:ptCount val="12"/>
                <c:pt idx="0">
                  <c:v>Ökostrom</c:v>
                </c:pt>
                <c:pt idx="1">
                  <c:v>Strom</c:v>
                </c:pt>
                <c:pt idx="2">
                  <c:v>Nah/Fernwärme</c:v>
                </c:pt>
                <c:pt idx="3">
                  <c:v>ErdGas</c:v>
                </c:pt>
                <c:pt idx="4">
                  <c:v>FlüssigGas</c:v>
                </c:pt>
                <c:pt idx="5">
                  <c:v>BioGas</c:v>
                </c:pt>
                <c:pt idx="6">
                  <c:v>Heizöl leicht</c:v>
                </c:pt>
                <c:pt idx="7">
                  <c:v>Heizöl schwer</c:v>
                </c:pt>
                <c:pt idx="8">
                  <c:v>Bio-Brennstoff</c:v>
                </c:pt>
                <c:pt idx="9">
                  <c:v>Benzin</c:v>
                </c:pt>
                <c:pt idx="10">
                  <c:v>Diesel</c:v>
                </c:pt>
                <c:pt idx="11">
                  <c:v>BioTreibstoff</c:v>
                </c:pt>
              </c:strCache>
            </c:strRef>
          </c:cat>
          <c:val>
            <c:numRef>
              <c:f>Eingabe!$H$23:$H$34</c:f>
              <c:numCache>
                <c:formatCode>#,##0</c:formatCode>
                <c:ptCount val="12"/>
                <c:pt idx="0">
                  <c:v>112600</c:v>
                </c:pt>
                <c:pt idx="1">
                  <c:v>450500</c:v>
                </c:pt>
                <c:pt idx="2">
                  <c:v>0</c:v>
                </c:pt>
                <c:pt idx="3">
                  <c:v>0</c:v>
                </c:pt>
                <c:pt idx="4">
                  <c:v>168944.96</c:v>
                </c:pt>
                <c:pt idx="5">
                  <c:v>0</c:v>
                </c:pt>
                <c:pt idx="6">
                  <c:v>56320.600000000006</c:v>
                </c:pt>
                <c:pt idx="7">
                  <c:v>0</c:v>
                </c:pt>
                <c:pt idx="8">
                  <c:v>770000</c:v>
                </c:pt>
                <c:pt idx="9">
                  <c:v>0</c:v>
                </c:pt>
                <c:pt idx="10">
                  <c:v>675827.60000000009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D13-4136-BCD9-4CAD030D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67416397315158"/>
          <c:w val="1"/>
          <c:h val="9.5660241027380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/>
            </a:solidFill>
          </c:spPr>
          <c:dPt>
            <c:idx val="0"/>
            <c:bubble3D val="0"/>
            <c:spPr>
              <a:solidFill>
                <a:srgbClr val="C8F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5-44CE-9D52-E8207F67915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5-44CE-9D52-E8207F679152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05-44CE-9D52-E8207F6791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05-44CE-9D52-E8207F679152}"/>
              </c:ext>
            </c:extLst>
          </c:dPt>
          <c:dPt>
            <c:idx val="4"/>
            <c:bubble3D val="0"/>
            <c:spPr>
              <a:pattFill prst="zigZag">
                <a:fgClr>
                  <a:schemeClr val="bg1"/>
                </a:fgClr>
                <a:bgClr>
                  <a:srgbClr val="FF0000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05-44CE-9D52-E8207F679152}"/>
              </c:ext>
            </c:extLst>
          </c:dPt>
          <c:dPt>
            <c:idx val="5"/>
            <c:bubble3D val="0"/>
            <c:spPr>
              <a:pattFill prst="dkUpDiag">
                <a:fgClr>
                  <a:srgbClr val="FF0000"/>
                </a:fgClr>
                <a:bgClr>
                  <a:schemeClr val="bg2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05-44CE-9D52-E8207F679152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05-44CE-9D52-E8207F679152}"/>
              </c:ext>
            </c:extLst>
          </c:dPt>
          <c:dPt>
            <c:idx val="7"/>
            <c:bubble3D val="0"/>
            <c:spPr>
              <a:solidFill>
                <a:srgbClr val="8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05-44CE-9D52-E8207F679152}"/>
              </c:ext>
            </c:extLst>
          </c:dPt>
          <c:dPt>
            <c:idx val="8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B05-44CE-9D52-E8207F679152}"/>
              </c:ext>
            </c:extLst>
          </c:dPt>
          <c:dPt>
            <c:idx val="9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64A-46C2-88A1-9D4E19D7B083}"/>
              </c:ext>
            </c:extLst>
          </c:dPt>
          <c:dPt>
            <c:idx val="1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EDC-4B70-A3E9-A8995F1050FF}"/>
              </c:ext>
            </c:extLst>
          </c:dPt>
          <c:dPt>
            <c:idx val="11"/>
            <c:bubble3D val="0"/>
            <c:spPr>
              <a:pattFill prst="dkUpDiag">
                <a:fgClr>
                  <a:schemeClr val="accent5"/>
                </a:fgClr>
                <a:bgClr>
                  <a:schemeClr val="bg2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EDC-4B70-A3E9-A8995F1050FF}"/>
              </c:ext>
            </c:extLst>
          </c:dPt>
          <c:cat>
            <c:strRef>
              <c:f>Eingabe!$G$23:$G$34</c:f>
              <c:strCache>
                <c:ptCount val="12"/>
                <c:pt idx="0">
                  <c:v>Ökostrom</c:v>
                </c:pt>
                <c:pt idx="1">
                  <c:v>Strom</c:v>
                </c:pt>
                <c:pt idx="2">
                  <c:v>Nah/Fernwärme</c:v>
                </c:pt>
                <c:pt idx="3">
                  <c:v>ErdGas</c:v>
                </c:pt>
                <c:pt idx="4">
                  <c:v>FlüssigGas</c:v>
                </c:pt>
                <c:pt idx="5">
                  <c:v>BioGas</c:v>
                </c:pt>
                <c:pt idx="6">
                  <c:v>Heizöl leicht</c:v>
                </c:pt>
                <c:pt idx="7">
                  <c:v>Heizöl schwer</c:v>
                </c:pt>
                <c:pt idx="8">
                  <c:v>Bio-Brennstoff</c:v>
                </c:pt>
                <c:pt idx="9">
                  <c:v>Benzin</c:v>
                </c:pt>
                <c:pt idx="10">
                  <c:v>Diesel</c:v>
                </c:pt>
                <c:pt idx="11">
                  <c:v>BioTreibstoff</c:v>
                </c:pt>
              </c:strCache>
            </c:strRef>
          </c:cat>
          <c:val>
            <c:numRef>
              <c:f>Eingabe!$H$23:$H$34</c:f>
              <c:numCache>
                <c:formatCode>#,##0</c:formatCode>
                <c:ptCount val="12"/>
                <c:pt idx="0">
                  <c:v>112600</c:v>
                </c:pt>
                <c:pt idx="1">
                  <c:v>450500</c:v>
                </c:pt>
                <c:pt idx="2">
                  <c:v>0</c:v>
                </c:pt>
                <c:pt idx="3">
                  <c:v>0</c:v>
                </c:pt>
                <c:pt idx="4">
                  <c:v>168944.96</c:v>
                </c:pt>
                <c:pt idx="5">
                  <c:v>0</c:v>
                </c:pt>
                <c:pt idx="6">
                  <c:v>56320.600000000006</c:v>
                </c:pt>
                <c:pt idx="7">
                  <c:v>0</c:v>
                </c:pt>
                <c:pt idx="8">
                  <c:v>770000</c:v>
                </c:pt>
                <c:pt idx="9">
                  <c:v>0</c:v>
                </c:pt>
                <c:pt idx="10">
                  <c:v>675827.60000000009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05-44CE-9D52-E8207F67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8F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F1-4447-AF7A-A494E061C57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F1-4447-AF7A-A494E061C57D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F1-4447-AF7A-A494E061C57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F1-4447-AF7A-A494E061C57D}"/>
              </c:ext>
            </c:extLst>
          </c:dPt>
          <c:dPt>
            <c:idx val="4"/>
            <c:bubble3D val="0"/>
            <c:spPr>
              <a:pattFill prst="zigZag">
                <a:fgClr>
                  <a:schemeClr val="bg1"/>
                </a:fgClr>
                <a:bgClr>
                  <a:srgbClr val="FF0000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F1-4447-AF7A-A494E061C57D}"/>
              </c:ext>
            </c:extLst>
          </c:dPt>
          <c:dPt>
            <c:idx val="5"/>
            <c:bubble3D val="0"/>
            <c:spPr>
              <a:pattFill prst="dkUpDiag">
                <a:fgClr>
                  <a:srgbClr val="FF0000"/>
                </a:fgClr>
                <a:bgClr>
                  <a:schemeClr val="bg2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8F1-4447-AF7A-A494E061C57D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8F1-4447-AF7A-A494E061C57D}"/>
              </c:ext>
            </c:extLst>
          </c:dPt>
          <c:dPt>
            <c:idx val="7"/>
            <c:bubble3D val="0"/>
            <c:spPr>
              <a:solidFill>
                <a:srgbClr val="8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8F1-4447-AF7A-A494E061C57D}"/>
              </c:ext>
            </c:extLst>
          </c:dPt>
          <c:dPt>
            <c:idx val="8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8F1-4447-AF7A-A494E061C57D}"/>
              </c:ext>
            </c:extLst>
          </c:dPt>
          <c:dPt>
            <c:idx val="9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A09-44F4-B5CC-ACD30B4F2FA0}"/>
              </c:ext>
            </c:extLst>
          </c:dPt>
          <c:dPt>
            <c:idx val="1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564-4B82-97E2-6EE689D38CD0}"/>
              </c:ext>
            </c:extLst>
          </c:dPt>
          <c:dPt>
            <c:idx val="11"/>
            <c:bubble3D val="0"/>
            <c:spPr>
              <a:pattFill prst="dkUpDiag">
                <a:fgClr>
                  <a:schemeClr val="accent5"/>
                </a:fgClr>
                <a:bgClr>
                  <a:schemeClr val="bg2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564-4B82-97E2-6EE689D38CD0}"/>
              </c:ext>
            </c:extLst>
          </c:dPt>
          <c:cat>
            <c:strRef>
              <c:f>Eingabe!$G$23:$G$34</c:f>
              <c:strCache>
                <c:ptCount val="12"/>
                <c:pt idx="0">
                  <c:v>Ökostrom</c:v>
                </c:pt>
                <c:pt idx="1">
                  <c:v>Strom</c:v>
                </c:pt>
                <c:pt idx="2">
                  <c:v>Nah/Fernwärme</c:v>
                </c:pt>
                <c:pt idx="3">
                  <c:v>ErdGas</c:v>
                </c:pt>
                <c:pt idx="4">
                  <c:v>FlüssigGas</c:v>
                </c:pt>
                <c:pt idx="5">
                  <c:v>BioGas</c:v>
                </c:pt>
                <c:pt idx="6">
                  <c:v>Heizöl leicht</c:v>
                </c:pt>
                <c:pt idx="7">
                  <c:v>Heizöl schwer</c:v>
                </c:pt>
                <c:pt idx="8">
                  <c:v>Bio-Brennstoff</c:v>
                </c:pt>
                <c:pt idx="9">
                  <c:v>Benzin</c:v>
                </c:pt>
                <c:pt idx="10">
                  <c:v>Diesel</c:v>
                </c:pt>
                <c:pt idx="11">
                  <c:v>BioTreibstoff</c:v>
                </c:pt>
              </c:strCache>
            </c:strRef>
          </c:cat>
          <c:val>
            <c:numRef>
              <c:f>Eingabe!$I$23:$I$34</c:f>
              <c:numCache>
                <c:formatCode>#,##0</c:formatCode>
                <c:ptCount val="12"/>
                <c:pt idx="0">
                  <c:v>0</c:v>
                </c:pt>
                <c:pt idx="1">
                  <c:v>211.73500000000001</c:v>
                </c:pt>
                <c:pt idx="2">
                  <c:v>0</c:v>
                </c:pt>
                <c:pt idx="3">
                  <c:v>0</c:v>
                </c:pt>
                <c:pt idx="4">
                  <c:v>40.377845439999994</c:v>
                </c:pt>
                <c:pt idx="5">
                  <c:v>0</c:v>
                </c:pt>
                <c:pt idx="6">
                  <c:v>14.981279600000002</c:v>
                </c:pt>
                <c:pt idx="7">
                  <c:v>0</c:v>
                </c:pt>
                <c:pt idx="8">
                  <c:v>20.79</c:v>
                </c:pt>
                <c:pt idx="9">
                  <c:v>0</c:v>
                </c:pt>
                <c:pt idx="10">
                  <c:v>182.74929999999998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8F1-4447-AF7A-A494E061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8F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A7-40FC-8481-2CA8A9D464E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A7-40FC-8481-2CA8A9D464E1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A7-40FC-8481-2CA8A9D464E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A7-40FC-8481-2CA8A9D464E1}"/>
              </c:ext>
            </c:extLst>
          </c:dPt>
          <c:dPt>
            <c:idx val="4"/>
            <c:bubble3D val="0"/>
            <c:spPr>
              <a:pattFill prst="zigZag">
                <a:fgClr>
                  <a:schemeClr val="bg1"/>
                </a:fgClr>
                <a:bgClr>
                  <a:srgbClr val="FF0000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A7-40FC-8481-2CA8A9D464E1}"/>
              </c:ext>
            </c:extLst>
          </c:dPt>
          <c:dPt>
            <c:idx val="5"/>
            <c:bubble3D val="0"/>
            <c:spPr>
              <a:pattFill prst="dkUpDiag">
                <a:fgClr>
                  <a:srgbClr val="FF0000"/>
                </a:fgClr>
                <a:bgClr>
                  <a:schemeClr val="bg2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A7-40FC-8481-2CA8A9D464E1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A7-40FC-8481-2CA8A9D464E1}"/>
              </c:ext>
            </c:extLst>
          </c:dPt>
          <c:dPt>
            <c:idx val="7"/>
            <c:bubble3D val="0"/>
            <c:spPr>
              <a:solidFill>
                <a:srgbClr val="8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A7-40FC-8481-2CA8A9D464E1}"/>
              </c:ext>
            </c:extLst>
          </c:dPt>
          <c:dPt>
            <c:idx val="8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A7-40FC-8481-2CA8A9D464E1}"/>
              </c:ext>
            </c:extLst>
          </c:dPt>
          <c:dPt>
            <c:idx val="9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B97-4B82-B5A4-1417D2395C28}"/>
              </c:ext>
            </c:extLst>
          </c:dPt>
          <c:dPt>
            <c:idx val="1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118-4E6C-8EC0-7C3A498E166C}"/>
              </c:ext>
            </c:extLst>
          </c:dPt>
          <c:dPt>
            <c:idx val="11"/>
            <c:bubble3D val="0"/>
            <c:spPr>
              <a:pattFill prst="dkUpDiag">
                <a:fgClr>
                  <a:schemeClr val="accent5"/>
                </a:fgClr>
                <a:bgClr>
                  <a:schemeClr val="bg2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118-4E6C-8EC0-7C3A498E166C}"/>
              </c:ext>
            </c:extLst>
          </c:dPt>
          <c:cat>
            <c:strRef>
              <c:f>Eingabe!$G$23:$G$34</c:f>
              <c:strCache>
                <c:ptCount val="12"/>
                <c:pt idx="0">
                  <c:v>Ökostrom</c:v>
                </c:pt>
                <c:pt idx="1">
                  <c:v>Strom</c:v>
                </c:pt>
                <c:pt idx="2">
                  <c:v>Nah/Fernwärme</c:v>
                </c:pt>
                <c:pt idx="3">
                  <c:v>ErdGas</c:v>
                </c:pt>
                <c:pt idx="4">
                  <c:v>FlüssigGas</c:v>
                </c:pt>
                <c:pt idx="5">
                  <c:v>BioGas</c:v>
                </c:pt>
                <c:pt idx="6">
                  <c:v>Heizöl leicht</c:v>
                </c:pt>
                <c:pt idx="7">
                  <c:v>Heizöl schwer</c:v>
                </c:pt>
                <c:pt idx="8">
                  <c:v>Bio-Brennstoff</c:v>
                </c:pt>
                <c:pt idx="9">
                  <c:v>Benzin</c:v>
                </c:pt>
                <c:pt idx="10">
                  <c:v>Diesel</c:v>
                </c:pt>
                <c:pt idx="11">
                  <c:v>BioTreibstoff</c:v>
                </c:pt>
              </c:strCache>
            </c:strRef>
          </c:cat>
          <c:val>
            <c:numRef>
              <c:f>Eingabe!$J$23:$J$34</c:f>
              <c:numCache>
                <c:formatCode>#,##0</c:formatCode>
                <c:ptCount val="12"/>
                <c:pt idx="0">
                  <c:v>0</c:v>
                </c:pt>
                <c:pt idx="1">
                  <c:v>111450</c:v>
                </c:pt>
                <c:pt idx="4">
                  <c:v>10600</c:v>
                </c:pt>
                <c:pt idx="6">
                  <c:v>2700</c:v>
                </c:pt>
                <c:pt idx="8">
                  <c:v>45000</c:v>
                </c:pt>
                <c:pt idx="10">
                  <c:v>95600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9A7-40FC-8481-2CA8A9D4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#Eingabe!A1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20</xdr:col>
      <xdr:colOff>0</xdr:colOff>
      <xdr:row>35</xdr:row>
      <xdr:rowOff>0</xdr:rowOff>
    </xdr:to>
    <xdr:graphicFrame macro="">
      <xdr:nvGraphicFramePr>
        <xdr:cNvPr id="49" name="Diagramm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2</xdr:rowOff>
    </xdr:from>
    <xdr:to>
      <xdr:col>20</xdr:col>
      <xdr:colOff>0</xdr:colOff>
      <xdr:row>31</xdr:row>
      <xdr:rowOff>1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96050" y="2"/>
          <a:ext cx="3552825" cy="5181599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0</xdr:colOff>
      <xdr:row>0</xdr:row>
      <xdr:rowOff>10886</xdr:rowOff>
    </xdr:from>
    <xdr:to>
      <xdr:col>20</xdr:col>
      <xdr:colOff>0</xdr:colOff>
      <xdr:row>20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6B1FD8C-D950-0308-336E-CAD4558E0749}"/>
            </a:ext>
          </a:extLst>
        </xdr:cNvPr>
        <xdr:cNvSpPr/>
      </xdr:nvSpPr>
      <xdr:spPr>
        <a:xfrm>
          <a:off x="7859486" y="10886"/>
          <a:ext cx="3728357" cy="379911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0</xdr:colOff>
      <xdr:row>0</xdr:row>
      <xdr:rowOff>1</xdr:rowOff>
    </xdr:from>
    <xdr:to>
      <xdr:col>16</xdr:col>
      <xdr:colOff>0</xdr:colOff>
      <xdr:row>10</xdr:row>
      <xdr:rowOff>0</xdr:rowOff>
    </xdr:to>
    <xdr:graphicFrame macro="">
      <xdr:nvGraphicFramePr>
        <xdr:cNvPr id="32" name="Diagram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20</xdr:row>
      <xdr:rowOff>1</xdr:rowOff>
    </xdr:from>
    <xdr:to>
      <xdr:col>16</xdr:col>
      <xdr:colOff>0</xdr:colOff>
      <xdr:row>30</xdr:row>
      <xdr:rowOff>0</xdr:rowOff>
    </xdr:to>
    <xdr:graphicFrame macro="">
      <xdr:nvGraphicFramePr>
        <xdr:cNvPr id="33" name="Diagramm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</xdr:colOff>
      <xdr:row>10</xdr:row>
      <xdr:rowOff>0</xdr:rowOff>
    </xdr:from>
    <xdr:to>
      <xdr:col>16</xdr:col>
      <xdr:colOff>1</xdr:colOff>
      <xdr:row>20</xdr:row>
      <xdr:rowOff>0</xdr:rowOff>
    </xdr:to>
    <xdr:graphicFrame macro="">
      <xdr:nvGraphicFramePr>
        <xdr:cNvPr id="34" name="Diagramm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20</xdr:col>
      <xdr:colOff>2898</xdr:colOff>
      <xdr:row>35</xdr:row>
      <xdr:rowOff>0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651812" y="0"/>
          <a:ext cx="3642568" cy="5576047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53</xdr:col>
      <xdr:colOff>3877</xdr:colOff>
      <xdr:row>8</xdr:row>
      <xdr:rowOff>0</xdr:rowOff>
    </xdr:from>
    <xdr:to>
      <xdr:col>54</xdr:col>
      <xdr:colOff>764944</xdr:colOff>
      <xdr:row>13</xdr:row>
      <xdr:rowOff>0</xdr:rowOff>
    </xdr:to>
    <xdr:pic>
      <xdr:nvPicPr>
        <xdr:cNvPr id="2" name="Grafi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0800000" flipV="1">
          <a:off x="36733742" y="1524000"/>
          <a:ext cx="1534777" cy="952500"/>
        </a:xfrm>
        <a:prstGeom prst="rect">
          <a:avLst/>
        </a:prstGeom>
      </xdr:spPr>
    </xdr:pic>
    <xdr:clientData/>
  </xdr:twoCellAnchor>
  <xdr:twoCellAnchor>
    <xdr:from>
      <xdr:col>8</xdr:col>
      <xdr:colOff>595152</xdr:colOff>
      <xdr:row>35</xdr:row>
      <xdr:rowOff>168089</xdr:rowOff>
    </xdr:from>
    <xdr:to>
      <xdr:col>11</xdr:col>
      <xdr:colOff>0</xdr:colOff>
      <xdr:row>37</xdr:row>
      <xdr:rowOff>147090</xdr:rowOff>
    </xdr:to>
    <xdr:grpSp>
      <xdr:nvGrpSpPr>
        <xdr:cNvPr id="58" name="Gruppieren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 noChangeAspect="1"/>
        </xdr:cNvGrpSpPr>
      </xdr:nvGrpSpPr>
      <xdr:grpSpPr>
        <a:xfrm>
          <a:off x="4633752" y="6873689"/>
          <a:ext cx="1690848" cy="360001"/>
          <a:chOff x="334369" y="1299146"/>
          <a:chExt cx="11477428" cy="2443671"/>
        </a:xfrm>
      </xdr:grpSpPr>
      <xdr:sp macro="" textlink="">
        <xdr:nvSpPr>
          <xdr:cNvPr id="59" name="Freihandform: Form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9067243" y="1320920"/>
            <a:ext cx="2744554" cy="1415120"/>
          </a:xfrm>
          <a:custGeom>
            <a:avLst/>
            <a:gdLst/>
            <a:ahLst/>
            <a:cxnLst/>
            <a:rect l="l" t="t" r="r" b="b"/>
            <a:pathLst>
              <a:path w="2744554" h="1415120">
                <a:moveTo>
                  <a:pt x="1372948" y="0"/>
                </a:moveTo>
                <a:cubicBezTo>
                  <a:pt x="1830150" y="0"/>
                  <a:pt x="2287352" y="0"/>
                  <a:pt x="2744554" y="0"/>
                </a:cubicBezTo>
                <a:cubicBezTo>
                  <a:pt x="2744554" y="116479"/>
                  <a:pt x="2744554" y="232958"/>
                  <a:pt x="2744554" y="349436"/>
                </a:cubicBezTo>
                <a:cubicBezTo>
                  <a:pt x="2591157" y="349436"/>
                  <a:pt x="2437761" y="349436"/>
                  <a:pt x="2284364" y="349436"/>
                </a:cubicBezTo>
                <a:cubicBezTo>
                  <a:pt x="2284364" y="704664"/>
                  <a:pt x="2284364" y="1059892"/>
                  <a:pt x="2284364" y="1415120"/>
                </a:cubicBezTo>
                <a:cubicBezTo>
                  <a:pt x="2133955" y="1415120"/>
                  <a:pt x="1983547" y="1415120"/>
                  <a:pt x="1833138" y="1415120"/>
                </a:cubicBezTo>
                <a:cubicBezTo>
                  <a:pt x="1833138" y="1059892"/>
                  <a:pt x="1833138" y="704664"/>
                  <a:pt x="1833138" y="349436"/>
                </a:cubicBezTo>
                <a:cubicBezTo>
                  <a:pt x="1679742" y="349436"/>
                  <a:pt x="1526345" y="349436"/>
                  <a:pt x="1372948" y="349436"/>
                </a:cubicBezTo>
                <a:cubicBezTo>
                  <a:pt x="1372948" y="232958"/>
                  <a:pt x="1372948" y="116479"/>
                  <a:pt x="1372948" y="0"/>
                </a:cubicBezTo>
                <a:close/>
                <a:moveTo>
                  <a:pt x="0" y="0"/>
                </a:moveTo>
                <a:cubicBezTo>
                  <a:pt x="403081" y="0"/>
                  <a:pt x="806163" y="0"/>
                  <a:pt x="1209244" y="0"/>
                </a:cubicBezTo>
                <a:cubicBezTo>
                  <a:pt x="1209244" y="100712"/>
                  <a:pt x="1209244" y="201425"/>
                  <a:pt x="1209244" y="302137"/>
                </a:cubicBezTo>
                <a:cubicBezTo>
                  <a:pt x="956903" y="302137"/>
                  <a:pt x="704562" y="302137"/>
                  <a:pt x="452221" y="302137"/>
                </a:cubicBezTo>
                <a:cubicBezTo>
                  <a:pt x="452221" y="377108"/>
                  <a:pt x="452221" y="452079"/>
                  <a:pt x="452221" y="527050"/>
                </a:cubicBezTo>
                <a:cubicBezTo>
                  <a:pt x="686301" y="527050"/>
                  <a:pt x="920380" y="527050"/>
                  <a:pt x="1154460" y="527050"/>
                </a:cubicBezTo>
                <a:cubicBezTo>
                  <a:pt x="1154460" y="623258"/>
                  <a:pt x="1154460" y="719465"/>
                  <a:pt x="1154460" y="815673"/>
                </a:cubicBezTo>
                <a:cubicBezTo>
                  <a:pt x="920380" y="815673"/>
                  <a:pt x="686301" y="815673"/>
                  <a:pt x="452221" y="815673"/>
                </a:cubicBezTo>
                <a:cubicBezTo>
                  <a:pt x="452221" y="908663"/>
                  <a:pt x="452221" y="1001653"/>
                  <a:pt x="452221" y="1094643"/>
                </a:cubicBezTo>
                <a:cubicBezTo>
                  <a:pt x="711867" y="1094643"/>
                  <a:pt x="971513" y="1094643"/>
                  <a:pt x="1231158" y="1094643"/>
                </a:cubicBezTo>
                <a:cubicBezTo>
                  <a:pt x="1231158" y="1201469"/>
                  <a:pt x="1231158" y="1308294"/>
                  <a:pt x="1231158" y="1415120"/>
                </a:cubicBezTo>
                <a:cubicBezTo>
                  <a:pt x="820772" y="1415120"/>
                  <a:pt x="410386" y="1415120"/>
                  <a:pt x="0" y="1415120"/>
                </a:cubicBezTo>
                <a:cubicBezTo>
                  <a:pt x="0" y="943414"/>
                  <a:pt x="0" y="471707"/>
                  <a:pt x="0" y="0"/>
                </a:cubicBezTo>
                <a:close/>
              </a:path>
            </a:pathLst>
          </a:custGeom>
          <a:solidFill>
            <a:srgbClr val="FF8D44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42875" indent="314325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87338" indent="627063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431800" indent="939800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576263" indent="1252538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60" name="Freihandform: Form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2253722" y="3112817"/>
            <a:ext cx="7668000" cy="630000"/>
          </a:xfrm>
          <a:custGeom>
            <a:avLst/>
            <a:gdLst/>
            <a:ahLst/>
            <a:cxnLst/>
            <a:rect l="l" t="t" r="r" b="b"/>
            <a:pathLst>
              <a:path w="7668000" h="630000">
                <a:moveTo>
                  <a:pt x="1876591" y="77711"/>
                </a:moveTo>
                <a:cubicBezTo>
                  <a:pt x="1876591" y="144895"/>
                  <a:pt x="1876591" y="212078"/>
                  <a:pt x="1876591" y="279261"/>
                </a:cubicBezTo>
                <a:cubicBezTo>
                  <a:pt x="1935491" y="279261"/>
                  <a:pt x="1994391" y="279261"/>
                  <a:pt x="2053290" y="279261"/>
                </a:cubicBezTo>
                <a:cubicBezTo>
                  <a:pt x="2090862" y="279261"/>
                  <a:pt x="2120241" y="275452"/>
                  <a:pt x="2141428" y="267833"/>
                </a:cubicBezTo>
                <a:cubicBezTo>
                  <a:pt x="2162615" y="260215"/>
                  <a:pt x="2178717" y="248025"/>
                  <a:pt x="2189735" y="231263"/>
                </a:cubicBezTo>
                <a:cubicBezTo>
                  <a:pt x="2200752" y="214502"/>
                  <a:pt x="2206261" y="196286"/>
                  <a:pt x="2206261" y="176616"/>
                </a:cubicBezTo>
                <a:cubicBezTo>
                  <a:pt x="2206261" y="147804"/>
                  <a:pt x="2195596" y="124116"/>
                  <a:pt x="2174268" y="105554"/>
                </a:cubicBezTo>
                <a:cubicBezTo>
                  <a:pt x="2152940" y="86992"/>
                  <a:pt x="2119253" y="77711"/>
                  <a:pt x="2073206" y="77711"/>
                </a:cubicBezTo>
                <a:cubicBezTo>
                  <a:pt x="2007668" y="77711"/>
                  <a:pt x="1942129" y="77711"/>
                  <a:pt x="1876591" y="77711"/>
                </a:cubicBezTo>
                <a:close/>
                <a:moveTo>
                  <a:pt x="7154426" y="10389"/>
                </a:moveTo>
                <a:cubicBezTo>
                  <a:pt x="7181828" y="10389"/>
                  <a:pt x="7209230" y="10389"/>
                  <a:pt x="7236632" y="10389"/>
                </a:cubicBezTo>
                <a:cubicBezTo>
                  <a:pt x="7236632" y="111095"/>
                  <a:pt x="7236632" y="211801"/>
                  <a:pt x="7236632" y="312507"/>
                </a:cubicBezTo>
                <a:cubicBezTo>
                  <a:pt x="7339460" y="211801"/>
                  <a:pt x="7442288" y="111095"/>
                  <a:pt x="7545115" y="10389"/>
                </a:cubicBezTo>
                <a:cubicBezTo>
                  <a:pt x="7582263" y="10389"/>
                  <a:pt x="7619411" y="10389"/>
                  <a:pt x="7656559" y="10389"/>
                </a:cubicBezTo>
                <a:cubicBezTo>
                  <a:pt x="7569692" y="92672"/>
                  <a:pt x="7482825" y="174954"/>
                  <a:pt x="7395959" y="257236"/>
                </a:cubicBezTo>
                <a:cubicBezTo>
                  <a:pt x="7486639" y="378028"/>
                  <a:pt x="7577320" y="498819"/>
                  <a:pt x="7668000" y="619611"/>
                </a:cubicBezTo>
                <a:cubicBezTo>
                  <a:pt x="7631840" y="619611"/>
                  <a:pt x="7595681" y="619611"/>
                  <a:pt x="7559522" y="619611"/>
                </a:cubicBezTo>
                <a:cubicBezTo>
                  <a:pt x="7485792" y="516827"/>
                  <a:pt x="7412061" y="414044"/>
                  <a:pt x="7338330" y="311260"/>
                </a:cubicBezTo>
                <a:cubicBezTo>
                  <a:pt x="7304431" y="343674"/>
                  <a:pt x="7270531" y="376089"/>
                  <a:pt x="7236632" y="408503"/>
                </a:cubicBezTo>
                <a:cubicBezTo>
                  <a:pt x="7236632" y="478872"/>
                  <a:pt x="7236632" y="549242"/>
                  <a:pt x="7236632" y="619611"/>
                </a:cubicBezTo>
                <a:cubicBezTo>
                  <a:pt x="7209230" y="619611"/>
                  <a:pt x="7181828" y="619611"/>
                  <a:pt x="7154426" y="619611"/>
                </a:cubicBezTo>
                <a:cubicBezTo>
                  <a:pt x="7154426" y="416537"/>
                  <a:pt x="7154426" y="213463"/>
                  <a:pt x="7154426" y="10389"/>
                </a:cubicBezTo>
                <a:close/>
                <a:moveTo>
                  <a:pt x="6935122" y="10389"/>
                </a:moveTo>
                <a:cubicBezTo>
                  <a:pt x="6962524" y="10389"/>
                  <a:pt x="6989926" y="10389"/>
                  <a:pt x="7017328" y="10389"/>
                </a:cubicBezTo>
                <a:cubicBezTo>
                  <a:pt x="7017328" y="213463"/>
                  <a:pt x="7017328" y="416537"/>
                  <a:pt x="7017328" y="619611"/>
                </a:cubicBezTo>
                <a:cubicBezTo>
                  <a:pt x="6989926" y="619611"/>
                  <a:pt x="6962524" y="619611"/>
                  <a:pt x="6935122" y="619611"/>
                </a:cubicBezTo>
                <a:cubicBezTo>
                  <a:pt x="6935122" y="416537"/>
                  <a:pt x="6935122" y="213463"/>
                  <a:pt x="6935122" y="10389"/>
                </a:cubicBezTo>
                <a:close/>
                <a:moveTo>
                  <a:pt x="6289150" y="10389"/>
                </a:moveTo>
                <a:cubicBezTo>
                  <a:pt x="6317258" y="10389"/>
                  <a:pt x="6345366" y="10389"/>
                  <a:pt x="6373474" y="10389"/>
                </a:cubicBezTo>
                <a:cubicBezTo>
                  <a:pt x="6482234" y="169829"/>
                  <a:pt x="6590994" y="329268"/>
                  <a:pt x="6699754" y="488707"/>
                </a:cubicBezTo>
                <a:cubicBezTo>
                  <a:pt x="6699754" y="329268"/>
                  <a:pt x="6699754" y="169829"/>
                  <a:pt x="6699754" y="10389"/>
                </a:cubicBezTo>
                <a:cubicBezTo>
                  <a:pt x="6726026" y="10389"/>
                  <a:pt x="6752297" y="10389"/>
                  <a:pt x="6778570" y="10389"/>
                </a:cubicBezTo>
                <a:cubicBezTo>
                  <a:pt x="6778570" y="213463"/>
                  <a:pt x="6778570" y="416537"/>
                  <a:pt x="6778570" y="619611"/>
                </a:cubicBezTo>
                <a:cubicBezTo>
                  <a:pt x="6750461" y="619611"/>
                  <a:pt x="6722353" y="619611"/>
                  <a:pt x="6694245" y="619611"/>
                </a:cubicBezTo>
                <a:cubicBezTo>
                  <a:pt x="6585485" y="460033"/>
                  <a:pt x="6476725" y="300455"/>
                  <a:pt x="6367965" y="140877"/>
                </a:cubicBezTo>
                <a:cubicBezTo>
                  <a:pt x="6367965" y="300455"/>
                  <a:pt x="6367965" y="460033"/>
                  <a:pt x="6367965" y="619611"/>
                </a:cubicBezTo>
                <a:cubicBezTo>
                  <a:pt x="6341693" y="619611"/>
                  <a:pt x="6315422" y="619611"/>
                  <a:pt x="6289150" y="619611"/>
                </a:cubicBezTo>
                <a:cubicBezTo>
                  <a:pt x="6289150" y="416537"/>
                  <a:pt x="6289150" y="213463"/>
                  <a:pt x="6289150" y="10389"/>
                </a:cubicBezTo>
                <a:close/>
                <a:moveTo>
                  <a:pt x="5661398" y="10389"/>
                </a:moveTo>
                <a:cubicBezTo>
                  <a:pt x="5688800" y="10389"/>
                  <a:pt x="5716202" y="10389"/>
                  <a:pt x="5743604" y="10389"/>
                </a:cubicBezTo>
                <a:cubicBezTo>
                  <a:pt x="5743604" y="93780"/>
                  <a:pt x="5743604" y="177170"/>
                  <a:pt x="5743604" y="260561"/>
                </a:cubicBezTo>
                <a:cubicBezTo>
                  <a:pt x="5851234" y="260561"/>
                  <a:pt x="5958864" y="260561"/>
                  <a:pt x="6066494" y="260561"/>
                </a:cubicBezTo>
                <a:cubicBezTo>
                  <a:pt x="6066494" y="177170"/>
                  <a:pt x="6066494" y="93780"/>
                  <a:pt x="6066494" y="10389"/>
                </a:cubicBezTo>
                <a:cubicBezTo>
                  <a:pt x="6093896" y="10389"/>
                  <a:pt x="6121298" y="10389"/>
                  <a:pt x="6148699" y="10389"/>
                </a:cubicBezTo>
                <a:cubicBezTo>
                  <a:pt x="6148699" y="213463"/>
                  <a:pt x="6148699" y="416537"/>
                  <a:pt x="6148699" y="619611"/>
                </a:cubicBezTo>
                <a:cubicBezTo>
                  <a:pt x="6121298" y="619611"/>
                  <a:pt x="6093896" y="619611"/>
                  <a:pt x="6066494" y="619611"/>
                </a:cubicBezTo>
                <a:cubicBezTo>
                  <a:pt x="6066494" y="523892"/>
                  <a:pt x="6066494" y="428173"/>
                  <a:pt x="6066494" y="332454"/>
                </a:cubicBezTo>
                <a:cubicBezTo>
                  <a:pt x="5958864" y="332454"/>
                  <a:pt x="5851234" y="332454"/>
                  <a:pt x="5743604" y="332454"/>
                </a:cubicBezTo>
                <a:cubicBezTo>
                  <a:pt x="5743604" y="428173"/>
                  <a:pt x="5743604" y="523892"/>
                  <a:pt x="5743604" y="619611"/>
                </a:cubicBezTo>
                <a:cubicBezTo>
                  <a:pt x="5716202" y="619611"/>
                  <a:pt x="5688800" y="619611"/>
                  <a:pt x="5661398" y="619611"/>
                </a:cubicBezTo>
                <a:cubicBezTo>
                  <a:pt x="5661398" y="416537"/>
                  <a:pt x="5661398" y="213463"/>
                  <a:pt x="5661398" y="10389"/>
                </a:cubicBezTo>
                <a:close/>
                <a:moveTo>
                  <a:pt x="4447576" y="10389"/>
                </a:moveTo>
                <a:cubicBezTo>
                  <a:pt x="4597297" y="10389"/>
                  <a:pt x="4747019" y="10389"/>
                  <a:pt x="4896740" y="10389"/>
                </a:cubicBezTo>
                <a:cubicBezTo>
                  <a:pt x="4896740" y="34354"/>
                  <a:pt x="4896740" y="58318"/>
                  <a:pt x="4896740" y="82282"/>
                </a:cubicBezTo>
                <a:cubicBezTo>
                  <a:pt x="4774421" y="82282"/>
                  <a:pt x="4652101" y="82282"/>
                  <a:pt x="4529782" y="82282"/>
                </a:cubicBezTo>
                <a:cubicBezTo>
                  <a:pt x="4529782" y="144479"/>
                  <a:pt x="4529782" y="206676"/>
                  <a:pt x="4529782" y="268872"/>
                </a:cubicBezTo>
                <a:cubicBezTo>
                  <a:pt x="4644332" y="268872"/>
                  <a:pt x="4758883" y="268872"/>
                  <a:pt x="4873434" y="268872"/>
                </a:cubicBezTo>
                <a:cubicBezTo>
                  <a:pt x="4873434" y="292698"/>
                  <a:pt x="4873434" y="316524"/>
                  <a:pt x="4873434" y="340350"/>
                </a:cubicBezTo>
                <a:cubicBezTo>
                  <a:pt x="4758883" y="340350"/>
                  <a:pt x="4644332" y="340350"/>
                  <a:pt x="4529782" y="340350"/>
                </a:cubicBezTo>
                <a:cubicBezTo>
                  <a:pt x="4529782" y="409472"/>
                  <a:pt x="4529782" y="478595"/>
                  <a:pt x="4529782" y="547718"/>
                </a:cubicBezTo>
                <a:cubicBezTo>
                  <a:pt x="4656903" y="547718"/>
                  <a:pt x="4784025" y="547718"/>
                  <a:pt x="4911147" y="547718"/>
                </a:cubicBezTo>
                <a:cubicBezTo>
                  <a:pt x="4911147" y="571682"/>
                  <a:pt x="4911147" y="595647"/>
                  <a:pt x="4911147" y="619611"/>
                </a:cubicBezTo>
                <a:cubicBezTo>
                  <a:pt x="4756624" y="619611"/>
                  <a:pt x="4602100" y="619611"/>
                  <a:pt x="4447576" y="619611"/>
                </a:cubicBezTo>
                <a:cubicBezTo>
                  <a:pt x="4447576" y="416537"/>
                  <a:pt x="4447576" y="213463"/>
                  <a:pt x="4447576" y="10389"/>
                </a:cubicBezTo>
                <a:close/>
                <a:moveTo>
                  <a:pt x="3866743" y="10389"/>
                </a:moveTo>
                <a:cubicBezTo>
                  <a:pt x="4030872" y="10389"/>
                  <a:pt x="4195001" y="10389"/>
                  <a:pt x="4359130" y="10389"/>
                </a:cubicBezTo>
                <a:cubicBezTo>
                  <a:pt x="4359130" y="34354"/>
                  <a:pt x="4359130" y="58318"/>
                  <a:pt x="4359130" y="82282"/>
                </a:cubicBezTo>
                <a:cubicBezTo>
                  <a:pt x="4290625" y="82282"/>
                  <a:pt x="4222120" y="82282"/>
                  <a:pt x="4153615" y="82282"/>
                </a:cubicBezTo>
                <a:cubicBezTo>
                  <a:pt x="4153615" y="261392"/>
                  <a:pt x="4153615" y="440501"/>
                  <a:pt x="4153615" y="619611"/>
                </a:cubicBezTo>
                <a:cubicBezTo>
                  <a:pt x="4126214" y="619611"/>
                  <a:pt x="4098812" y="619611"/>
                  <a:pt x="4071410" y="619611"/>
                </a:cubicBezTo>
                <a:cubicBezTo>
                  <a:pt x="4071410" y="440501"/>
                  <a:pt x="4071410" y="261392"/>
                  <a:pt x="4071410" y="82282"/>
                </a:cubicBezTo>
                <a:cubicBezTo>
                  <a:pt x="4003188" y="82282"/>
                  <a:pt x="3934966" y="82282"/>
                  <a:pt x="3866743" y="82282"/>
                </a:cubicBezTo>
                <a:cubicBezTo>
                  <a:pt x="3866743" y="58318"/>
                  <a:pt x="3866743" y="34354"/>
                  <a:pt x="3866743" y="10389"/>
                </a:cubicBezTo>
                <a:close/>
                <a:moveTo>
                  <a:pt x="3333216" y="10389"/>
                </a:moveTo>
                <a:cubicBezTo>
                  <a:pt x="3482938" y="10389"/>
                  <a:pt x="3632659" y="10389"/>
                  <a:pt x="3782381" y="10389"/>
                </a:cubicBezTo>
                <a:cubicBezTo>
                  <a:pt x="3782381" y="34354"/>
                  <a:pt x="3782381" y="58318"/>
                  <a:pt x="3782381" y="82282"/>
                </a:cubicBezTo>
                <a:cubicBezTo>
                  <a:pt x="3660061" y="82282"/>
                  <a:pt x="3537741" y="82282"/>
                  <a:pt x="3415422" y="82282"/>
                </a:cubicBezTo>
                <a:cubicBezTo>
                  <a:pt x="3415422" y="144479"/>
                  <a:pt x="3415422" y="206676"/>
                  <a:pt x="3415422" y="268872"/>
                </a:cubicBezTo>
                <a:cubicBezTo>
                  <a:pt x="3529973" y="268872"/>
                  <a:pt x="3644524" y="268872"/>
                  <a:pt x="3759075" y="268872"/>
                </a:cubicBezTo>
                <a:cubicBezTo>
                  <a:pt x="3759075" y="292698"/>
                  <a:pt x="3759075" y="316524"/>
                  <a:pt x="3759075" y="340350"/>
                </a:cubicBezTo>
                <a:cubicBezTo>
                  <a:pt x="3644524" y="340350"/>
                  <a:pt x="3529973" y="340350"/>
                  <a:pt x="3415422" y="340350"/>
                </a:cubicBezTo>
                <a:cubicBezTo>
                  <a:pt x="3415422" y="409472"/>
                  <a:pt x="3415422" y="478595"/>
                  <a:pt x="3415422" y="547718"/>
                </a:cubicBezTo>
                <a:cubicBezTo>
                  <a:pt x="3542544" y="547718"/>
                  <a:pt x="3669666" y="547718"/>
                  <a:pt x="3796788" y="547718"/>
                </a:cubicBezTo>
                <a:cubicBezTo>
                  <a:pt x="3796788" y="571682"/>
                  <a:pt x="3796788" y="595647"/>
                  <a:pt x="3796788" y="619611"/>
                </a:cubicBezTo>
                <a:cubicBezTo>
                  <a:pt x="3642264" y="619611"/>
                  <a:pt x="3487740" y="619611"/>
                  <a:pt x="3333216" y="619611"/>
                </a:cubicBezTo>
                <a:cubicBezTo>
                  <a:pt x="3333216" y="416537"/>
                  <a:pt x="3333216" y="213463"/>
                  <a:pt x="3333216" y="10389"/>
                </a:cubicBezTo>
                <a:close/>
                <a:moveTo>
                  <a:pt x="3108827" y="10389"/>
                </a:moveTo>
                <a:cubicBezTo>
                  <a:pt x="3136229" y="10389"/>
                  <a:pt x="3163631" y="10389"/>
                  <a:pt x="3191032" y="10389"/>
                </a:cubicBezTo>
                <a:cubicBezTo>
                  <a:pt x="3191032" y="213463"/>
                  <a:pt x="3191032" y="416537"/>
                  <a:pt x="3191032" y="619611"/>
                </a:cubicBezTo>
                <a:cubicBezTo>
                  <a:pt x="3163631" y="619611"/>
                  <a:pt x="3136229" y="619611"/>
                  <a:pt x="3108827" y="619611"/>
                </a:cubicBezTo>
                <a:cubicBezTo>
                  <a:pt x="3108827" y="416537"/>
                  <a:pt x="3108827" y="213463"/>
                  <a:pt x="3108827" y="10389"/>
                </a:cubicBezTo>
                <a:close/>
                <a:moveTo>
                  <a:pt x="1794385" y="10389"/>
                </a:moveTo>
                <a:cubicBezTo>
                  <a:pt x="1886196" y="10389"/>
                  <a:pt x="1978006" y="10389"/>
                  <a:pt x="2069816" y="10389"/>
                </a:cubicBezTo>
                <a:cubicBezTo>
                  <a:pt x="2125185" y="10389"/>
                  <a:pt x="2167276" y="15861"/>
                  <a:pt x="2196091" y="26804"/>
                </a:cubicBezTo>
                <a:cubicBezTo>
                  <a:pt x="2224905" y="37747"/>
                  <a:pt x="2247928" y="57071"/>
                  <a:pt x="2265160" y="84776"/>
                </a:cubicBezTo>
                <a:cubicBezTo>
                  <a:pt x="2282393" y="112480"/>
                  <a:pt x="2291009" y="143094"/>
                  <a:pt x="2291009" y="176616"/>
                </a:cubicBezTo>
                <a:cubicBezTo>
                  <a:pt x="2291009" y="219835"/>
                  <a:pt x="2276743" y="256267"/>
                  <a:pt x="2248211" y="285910"/>
                </a:cubicBezTo>
                <a:cubicBezTo>
                  <a:pt x="2219679" y="315554"/>
                  <a:pt x="2175610" y="334393"/>
                  <a:pt x="2116004" y="342428"/>
                </a:cubicBezTo>
                <a:cubicBezTo>
                  <a:pt x="2137756" y="352678"/>
                  <a:pt x="2154282" y="362790"/>
                  <a:pt x="2165581" y="372764"/>
                </a:cubicBezTo>
                <a:cubicBezTo>
                  <a:pt x="2189593" y="394373"/>
                  <a:pt x="2212334" y="421385"/>
                  <a:pt x="2233804" y="453800"/>
                </a:cubicBezTo>
                <a:cubicBezTo>
                  <a:pt x="2269822" y="509070"/>
                  <a:pt x="2305840" y="564341"/>
                  <a:pt x="2341857" y="619611"/>
                </a:cubicBezTo>
                <a:cubicBezTo>
                  <a:pt x="2307393" y="619611"/>
                  <a:pt x="2272929" y="619611"/>
                  <a:pt x="2238465" y="619611"/>
                </a:cubicBezTo>
                <a:cubicBezTo>
                  <a:pt x="2211063" y="577362"/>
                  <a:pt x="2183661" y="535112"/>
                  <a:pt x="2156259" y="492863"/>
                </a:cubicBezTo>
                <a:cubicBezTo>
                  <a:pt x="2132247" y="456293"/>
                  <a:pt x="2112473" y="428311"/>
                  <a:pt x="2096936" y="408918"/>
                </a:cubicBezTo>
                <a:cubicBezTo>
                  <a:pt x="2081398" y="389525"/>
                  <a:pt x="2067486" y="375950"/>
                  <a:pt x="2055197" y="368193"/>
                </a:cubicBezTo>
                <a:cubicBezTo>
                  <a:pt x="2042909" y="360435"/>
                  <a:pt x="2030409" y="355033"/>
                  <a:pt x="2017696" y="351986"/>
                </a:cubicBezTo>
                <a:cubicBezTo>
                  <a:pt x="2008374" y="350046"/>
                  <a:pt x="1993119" y="349077"/>
                  <a:pt x="1971932" y="349077"/>
                </a:cubicBezTo>
                <a:cubicBezTo>
                  <a:pt x="1940152" y="349077"/>
                  <a:pt x="1908371" y="349077"/>
                  <a:pt x="1876591" y="349077"/>
                </a:cubicBezTo>
                <a:cubicBezTo>
                  <a:pt x="1876591" y="439255"/>
                  <a:pt x="1876591" y="529433"/>
                  <a:pt x="1876591" y="619611"/>
                </a:cubicBezTo>
                <a:cubicBezTo>
                  <a:pt x="1849189" y="619611"/>
                  <a:pt x="1821787" y="619611"/>
                  <a:pt x="1794385" y="619611"/>
                </a:cubicBezTo>
                <a:cubicBezTo>
                  <a:pt x="1794385" y="416537"/>
                  <a:pt x="1794385" y="213463"/>
                  <a:pt x="1794385" y="10389"/>
                </a:cubicBezTo>
                <a:close/>
                <a:moveTo>
                  <a:pt x="1212975" y="10389"/>
                </a:moveTo>
                <a:cubicBezTo>
                  <a:pt x="1362697" y="10389"/>
                  <a:pt x="1512418" y="10389"/>
                  <a:pt x="1662140" y="10389"/>
                </a:cubicBezTo>
                <a:cubicBezTo>
                  <a:pt x="1662140" y="34354"/>
                  <a:pt x="1662140" y="58318"/>
                  <a:pt x="1662140" y="82282"/>
                </a:cubicBezTo>
                <a:cubicBezTo>
                  <a:pt x="1539820" y="82282"/>
                  <a:pt x="1417501" y="82282"/>
                  <a:pt x="1295181" y="82282"/>
                </a:cubicBezTo>
                <a:cubicBezTo>
                  <a:pt x="1295181" y="144479"/>
                  <a:pt x="1295181" y="206676"/>
                  <a:pt x="1295181" y="268872"/>
                </a:cubicBezTo>
                <a:cubicBezTo>
                  <a:pt x="1409732" y="268872"/>
                  <a:pt x="1524283" y="268872"/>
                  <a:pt x="1638834" y="268872"/>
                </a:cubicBezTo>
                <a:cubicBezTo>
                  <a:pt x="1638834" y="292698"/>
                  <a:pt x="1638834" y="316524"/>
                  <a:pt x="1638834" y="340350"/>
                </a:cubicBezTo>
                <a:cubicBezTo>
                  <a:pt x="1524283" y="340350"/>
                  <a:pt x="1409732" y="340350"/>
                  <a:pt x="1295181" y="340350"/>
                </a:cubicBezTo>
                <a:cubicBezTo>
                  <a:pt x="1295181" y="409472"/>
                  <a:pt x="1295181" y="478595"/>
                  <a:pt x="1295181" y="547718"/>
                </a:cubicBezTo>
                <a:cubicBezTo>
                  <a:pt x="1422303" y="547718"/>
                  <a:pt x="1549425" y="547718"/>
                  <a:pt x="1676547" y="547718"/>
                </a:cubicBezTo>
                <a:cubicBezTo>
                  <a:pt x="1676547" y="571682"/>
                  <a:pt x="1676547" y="595647"/>
                  <a:pt x="1676547" y="619611"/>
                </a:cubicBezTo>
                <a:cubicBezTo>
                  <a:pt x="1522023" y="619611"/>
                  <a:pt x="1367499" y="619611"/>
                  <a:pt x="1212975" y="619611"/>
                </a:cubicBezTo>
                <a:cubicBezTo>
                  <a:pt x="1212975" y="416537"/>
                  <a:pt x="1212975" y="213463"/>
                  <a:pt x="1212975" y="10389"/>
                </a:cubicBezTo>
                <a:close/>
                <a:moveTo>
                  <a:pt x="579292" y="10389"/>
                </a:moveTo>
                <a:cubicBezTo>
                  <a:pt x="607400" y="10389"/>
                  <a:pt x="635508" y="10389"/>
                  <a:pt x="663616" y="10389"/>
                </a:cubicBezTo>
                <a:cubicBezTo>
                  <a:pt x="772376" y="169829"/>
                  <a:pt x="881136" y="329268"/>
                  <a:pt x="989896" y="488707"/>
                </a:cubicBezTo>
                <a:cubicBezTo>
                  <a:pt x="989896" y="329268"/>
                  <a:pt x="989896" y="169829"/>
                  <a:pt x="989896" y="10389"/>
                </a:cubicBezTo>
                <a:cubicBezTo>
                  <a:pt x="1016167" y="10389"/>
                  <a:pt x="1042439" y="10389"/>
                  <a:pt x="1068711" y="10389"/>
                </a:cubicBezTo>
                <a:cubicBezTo>
                  <a:pt x="1068711" y="213463"/>
                  <a:pt x="1068711" y="416537"/>
                  <a:pt x="1068711" y="619611"/>
                </a:cubicBezTo>
                <a:cubicBezTo>
                  <a:pt x="1040603" y="619611"/>
                  <a:pt x="1012495" y="619611"/>
                  <a:pt x="984387" y="619611"/>
                </a:cubicBezTo>
                <a:cubicBezTo>
                  <a:pt x="875627" y="460033"/>
                  <a:pt x="766867" y="300455"/>
                  <a:pt x="658107" y="140877"/>
                </a:cubicBezTo>
                <a:cubicBezTo>
                  <a:pt x="658107" y="300455"/>
                  <a:pt x="658107" y="460033"/>
                  <a:pt x="658107" y="619611"/>
                </a:cubicBezTo>
                <a:cubicBezTo>
                  <a:pt x="631835" y="619611"/>
                  <a:pt x="605563" y="619611"/>
                  <a:pt x="579292" y="619611"/>
                </a:cubicBezTo>
                <a:cubicBezTo>
                  <a:pt x="579292" y="416537"/>
                  <a:pt x="579292" y="213463"/>
                  <a:pt x="579292" y="10389"/>
                </a:cubicBezTo>
                <a:close/>
                <a:moveTo>
                  <a:pt x="0" y="10389"/>
                </a:moveTo>
                <a:cubicBezTo>
                  <a:pt x="149722" y="10389"/>
                  <a:pt x="299443" y="10389"/>
                  <a:pt x="449165" y="10389"/>
                </a:cubicBezTo>
                <a:cubicBezTo>
                  <a:pt x="449165" y="34354"/>
                  <a:pt x="449165" y="58318"/>
                  <a:pt x="449165" y="82282"/>
                </a:cubicBezTo>
                <a:cubicBezTo>
                  <a:pt x="326845" y="82282"/>
                  <a:pt x="204526" y="82282"/>
                  <a:pt x="82206" y="82282"/>
                </a:cubicBezTo>
                <a:cubicBezTo>
                  <a:pt x="82206" y="144479"/>
                  <a:pt x="82206" y="206676"/>
                  <a:pt x="82206" y="268872"/>
                </a:cubicBezTo>
                <a:cubicBezTo>
                  <a:pt x="196757" y="268872"/>
                  <a:pt x="311308" y="268872"/>
                  <a:pt x="425859" y="268872"/>
                </a:cubicBezTo>
                <a:cubicBezTo>
                  <a:pt x="425859" y="292698"/>
                  <a:pt x="425859" y="316524"/>
                  <a:pt x="425859" y="340350"/>
                </a:cubicBezTo>
                <a:cubicBezTo>
                  <a:pt x="311308" y="340350"/>
                  <a:pt x="196757" y="340350"/>
                  <a:pt x="82206" y="340350"/>
                </a:cubicBezTo>
                <a:cubicBezTo>
                  <a:pt x="82206" y="409472"/>
                  <a:pt x="82206" y="478595"/>
                  <a:pt x="82206" y="547718"/>
                </a:cubicBezTo>
                <a:cubicBezTo>
                  <a:pt x="209328" y="547718"/>
                  <a:pt x="336450" y="547718"/>
                  <a:pt x="463572" y="547718"/>
                </a:cubicBezTo>
                <a:cubicBezTo>
                  <a:pt x="463572" y="571682"/>
                  <a:pt x="463572" y="595647"/>
                  <a:pt x="463572" y="619611"/>
                </a:cubicBezTo>
                <a:cubicBezTo>
                  <a:pt x="309048" y="619611"/>
                  <a:pt x="154524" y="619611"/>
                  <a:pt x="0" y="619611"/>
                </a:cubicBezTo>
                <a:cubicBezTo>
                  <a:pt x="0" y="416537"/>
                  <a:pt x="0" y="213463"/>
                  <a:pt x="0" y="10389"/>
                </a:cubicBezTo>
                <a:close/>
                <a:moveTo>
                  <a:pt x="5297213" y="0"/>
                </a:moveTo>
                <a:cubicBezTo>
                  <a:pt x="5359362" y="0"/>
                  <a:pt x="5411623" y="15515"/>
                  <a:pt x="5453996" y="46544"/>
                </a:cubicBezTo>
                <a:cubicBezTo>
                  <a:pt x="5496371" y="77573"/>
                  <a:pt x="5525891" y="121207"/>
                  <a:pt x="5542558" y="177447"/>
                </a:cubicBezTo>
                <a:cubicBezTo>
                  <a:pt x="5515580" y="183681"/>
                  <a:pt x="5488602" y="189914"/>
                  <a:pt x="5461624" y="196148"/>
                </a:cubicBezTo>
                <a:cubicBezTo>
                  <a:pt x="5447217" y="151821"/>
                  <a:pt x="5426313" y="119545"/>
                  <a:pt x="5398910" y="99321"/>
                </a:cubicBezTo>
                <a:cubicBezTo>
                  <a:pt x="5371508" y="79096"/>
                  <a:pt x="5337045" y="68984"/>
                  <a:pt x="5295518" y="68984"/>
                </a:cubicBezTo>
                <a:cubicBezTo>
                  <a:pt x="5247776" y="68984"/>
                  <a:pt x="5207875" y="80205"/>
                  <a:pt x="5175811" y="102645"/>
                </a:cubicBezTo>
                <a:cubicBezTo>
                  <a:pt x="5143748" y="125086"/>
                  <a:pt x="5121220" y="155215"/>
                  <a:pt x="5108224" y="193031"/>
                </a:cubicBezTo>
                <a:cubicBezTo>
                  <a:pt x="5095230" y="230848"/>
                  <a:pt x="5088733" y="269842"/>
                  <a:pt x="5088733" y="310013"/>
                </a:cubicBezTo>
                <a:cubicBezTo>
                  <a:pt x="5088733" y="361821"/>
                  <a:pt x="5096431" y="407048"/>
                  <a:pt x="5111827" y="445696"/>
                </a:cubicBezTo>
                <a:cubicBezTo>
                  <a:pt x="5127222" y="484344"/>
                  <a:pt x="5151164" y="513226"/>
                  <a:pt x="5183651" y="532342"/>
                </a:cubicBezTo>
                <a:cubicBezTo>
                  <a:pt x="5216138" y="551458"/>
                  <a:pt x="5251308" y="561016"/>
                  <a:pt x="5289162" y="561016"/>
                </a:cubicBezTo>
                <a:cubicBezTo>
                  <a:pt x="5335209" y="561016"/>
                  <a:pt x="5374193" y="547995"/>
                  <a:pt x="5406114" y="521953"/>
                </a:cubicBezTo>
                <a:cubicBezTo>
                  <a:pt x="5438035" y="495910"/>
                  <a:pt x="5459646" y="457263"/>
                  <a:pt x="5470946" y="406009"/>
                </a:cubicBezTo>
                <a:cubicBezTo>
                  <a:pt x="5498348" y="412797"/>
                  <a:pt x="5525750" y="419585"/>
                  <a:pt x="5553152" y="426372"/>
                </a:cubicBezTo>
                <a:cubicBezTo>
                  <a:pt x="5535919" y="492586"/>
                  <a:pt x="5504917" y="543077"/>
                  <a:pt x="5460141" y="577846"/>
                </a:cubicBezTo>
                <a:cubicBezTo>
                  <a:pt x="5415366" y="612616"/>
                  <a:pt x="5360633" y="630000"/>
                  <a:pt x="5295942" y="630000"/>
                </a:cubicBezTo>
                <a:cubicBezTo>
                  <a:pt x="5228990" y="630000"/>
                  <a:pt x="5174540" y="616633"/>
                  <a:pt x="5132590" y="589898"/>
                </a:cubicBezTo>
                <a:cubicBezTo>
                  <a:pt x="5090640" y="563163"/>
                  <a:pt x="5058718" y="524446"/>
                  <a:pt x="5036825" y="473747"/>
                </a:cubicBezTo>
                <a:cubicBezTo>
                  <a:pt x="5014931" y="423048"/>
                  <a:pt x="5003985" y="368608"/>
                  <a:pt x="5003985" y="310429"/>
                </a:cubicBezTo>
                <a:cubicBezTo>
                  <a:pt x="5003985" y="246986"/>
                  <a:pt x="5016344" y="191646"/>
                  <a:pt x="5041062" y="144410"/>
                </a:cubicBezTo>
                <a:cubicBezTo>
                  <a:pt x="5065779" y="97174"/>
                  <a:pt x="5100951" y="61296"/>
                  <a:pt x="5146573" y="36778"/>
                </a:cubicBezTo>
                <a:cubicBezTo>
                  <a:pt x="5192196" y="12259"/>
                  <a:pt x="5242409" y="0"/>
                  <a:pt x="5297213" y="0"/>
                </a:cubicBezTo>
                <a:close/>
                <a:moveTo>
                  <a:pt x="2714517" y="0"/>
                </a:moveTo>
                <a:cubicBezTo>
                  <a:pt x="2759434" y="0"/>
                  <a:pt x="2800042" y="7134"/>
                  <a:pt x="2836343" y="21402"/>
                </a:cubicBezTo>
                <a:cubicBezTo>
                  <a:pt x="2872643" y="35670"/>
                  <a:pt x="2901104" y="55548"/>
                  <a:pt x="2921726" y="81036"/>
                </a:cubicBezTo>
                <a:cubicBezTo>
                  <a:pt x="2942348" y="106524"/>
                  <a:pt x="2958027" y="139769"/>
                  <a:pt x="2968761" y="180772"/>
                </a:cubicBezTo>
                <a:cubicBezTo>
                  <a:pt x="2944043" y="187421"/>
                  <a:pt x="2919325" y="194070"/>
                  <a:pt x="2894607" y="200719"/>
                </a:cubicBezTo>
                <a:cubicBezTo>
                  <a:pt x="2885284" y="169690"/>
                  <a:pt x="2873703" y="145310"/>
                  <a:pt x="2859861" y="127579"/>
                </a:cubicBezTo>
                <a:cubicBezTo>
                  <a:pt x="2846018" y="109848"/>
                  <a:pt x="2826244" y="95650"/>
                  <a:pt x="2800537" y="84984"/>
                </a:cubicBezTo>
                <a:cubicBezTo>
                  <a:pt x="2774830" y="74317"/>
                  <a:pt x="2746298" y="68984"/>
                  <a:pt x="2714941" y="68984"/>
                </a:cubicBezTo>
                <a:cubicBezTo>
                  <a:pt x="2677369" y="68984"/>
                  <a:pt x="2644883" y="74594"/>
                  <a:pt x="2617481" y="85815"/>
                </a:cubicBezTo>
                <a:cubicBezTo>
                  <a:pt x="2590079" y="97035"/>
                  <a:pt x="2567974" y="111788"/>
                  <a:pt x="2551166" y="130073"/>
                </a:cubicBezTo>
                <a:cubicBezTo>
                  <a:pt x="2534357" y="148358"/>
                  <a:pt x="2521292" y="168443"/>
                  <a:pt x="2511969" y="190330"/>
                </a:cubicBezTo>
                <a:cubicBezTo>
                  <a:pt x="2496150" y="228008"/>
                  <a:pt x="2488240" y="268872"/>
                  <a:pt x="2488240" y="312922"/>
                </a:cubicBezTo>
                <a:cubicBezTo>
                  <a:pt x="2488240" y="367223"/>
                  <a:pt x="2497774" y="412658"/>
                  <a:pt x="2516843" y="449228"/>
                </a:cubicBezTo>
                <a:cubicBezTo>
                  <a:pt x="2535911" y="485798"/>
                  <a:pt x="2563666" y="512949"/>
                  <a:pt x="2600108" y="530680"/>
                </a:cubicBezTo>
                <a:cubicBezTo>
                  <a:pt x="2636549" y="548410"/>
                  <a:pt x="2675251" y="557276"/>
                  <a:pt x="2716212" y="557276"/>
                </a:cubicBezTo>
                <a:cubicBezTo>
                  <a:pt x="2751807" y="557276"/>
                  <a:pt x="2786554" y="550558"/>
                  <a:pt x="2820452" y="537121"/>
                </a:cubicBezTo>
                <a:cubicBezTo>
                  <a:pt x="2854351" y="523684"/>
                  <a:pt x="2880059" y="509347"/>
                  <a:pt x="2897573" y="494110"/>
                </a:cubicBezTo>
                <a:cubicBezTo>
                  <a:pt x="2897573" y="456293"/>
                  <a:pt x="2897573" y="418476"/>
                  <a:pt x="2897573" y="380660"/>
                </a:cubicBezTo>
                <a:cubicBezTo>
                  <a:pt x="2836696" y="380660"/>
                  <a:pt x="2775818" y="380660"/>
                  <a:pt x="2714941" y="380660"/>
                </a:cubicBezTo>
                <a:cubicBezTo>
                  <a:pt x="2714941" y="356834"/>
                  <a:pt x="2714941" y="333008"/>
                  <a:pt x="2714941" y="309182"/>
                </a:cubicBezTo>
                <a:cubicBezTo>
                  <a:pt x="2802655" y="309044"/>
                  <a:pt x="2890370" y="308905"/>
                  <a:pt x="2978084" y="308767"/>
                </a:cubicBezTo>
                <a:cubicBezTo>
                  <a:pt x="2978084" y="384123"/>
                  <a:pt x="2978084" y="459479"/>
                  <a:pt x="2978084" y="534835"/>
                </a:cubicBezTo>
                <a:cubicBezTo>
                  <a:pt x="2937687" y="566418"/>
                  <a:pt x="2896020" y="590175"/>
                  <a:pt x="2853080" y="606105"/>
                </a:cubicBezTo>
                <a:cubicBezTo>
                  <a:pt x="2810141" y="622035"/>
                  <a:pt x="2766073" y="630000"/>
                  <a:pt x="2720874" y="630000"/>
                </a:cubicBezTo>
                <a:cubicBezTo>
                  <a:pt x="2659855" y="630000"/>
                  <a:pt x="2604416" y="617187"/>
                  <a:pt x="2554556" y="591560"/>
                </a:cubicBezTo>
                <a:cubicBezTo>
                  <a:pt x="2504695" y="565934"/>
                  <a:pt x="2467053" y="528879"/>
                  <a:pt x="2441629" y="480396"/>
                </a:cubicBezTo>
                <a:cubicBezTo>
                  <a:pt x="2416204" y="431913"/>
                  <a:pt x="2403492" y="377751"/>
                  <a:pt x="2403492" y="317909"/>
                </a:cubicBezTo>
                <a:cubicBezTo>
                  <a:pt x="2403492" y="258621"/>
                  <a:pt x="2416134" y="203282"/>
                  <a:pt x="2441417" y="151890"/>
                </a:cubicBezTo>
                <a:cubicBezTo>
                  <a:pt x="2466700" y="100498"/>
                  <a:pt x="2503071" y="62335"/>
                  <a:pt x="2550530" y="37401"/>
                </a:cubicBezTo>
                <a:cubicBezTo>
                  <a:pt x="2597989" y="12467"/>
                  <a:pt x="2652651" y="0"/>
                  <a:pt x="2714517" y="0"/>
                </a:cubicBezTo>
                <a:close/>
              </a:path>
            </a:pathLst>
          </a:custGeom>
          <a:solidFill>
            <a:srgbClr val="1786BD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42875" indent="314325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87338" indent="627063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431800" indent="939800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576263" indent="1252538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61" name="Freihandform: Form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334369" y="1299146"/>
            <a:ext cx="7812000" cy="1458000"/>
          </a:xfrm>
          <a:custGeom>
            <a:avLst/>
            <a:gdLst/>
            <a:ahLst/>
            <a:cxnLst/>
            <a:rect l="l" t="t" r="r" b="b"/>
            <a:pathLst>
              <a:path w="7812000" h="1458000">
                <a:moveTo>
                  <a:pt x="4079358" y="389505"/>
                </a:moveTo>
                <a:cubicBezTo>
                  <a:pt x="4026789" y="558451"/>
                  <a:pt x="3974221" y="727397"/>
                  <a:pt x="3921652" y="896343"/>
                </a:cubicBezTo>
                <a:cubicBezTo>
                  <a:pt x="4027359" y="896343"/>
                  <a:pt x="4133065" y="896343"/>
                  <a:pt x="4238771" y="896343"/>
                </a:cubicBezTo>
                <a:cubicBezTo>
                  <a:pt x="4185633" y="727397"/>
                  <a:pt x="4132495" y="558451"/>
                  <a:pt x="4079358" y="389505"/>
                </a:cubicBezTo>
                <a:close/>
                <a:moveTo>
                  <a:pt x="5465381" y="308719"/>
                </a:moveTo>
                <a:cubicBezTo>
                  <a:pt x="5465381" y="404252"/>
                  <a:pt x="5465381" y="499785"/>
                  <a:pt x="5465381" y="595318"/>
                </a:cubicBezTo>
                <a:cubicBezTo>
                  <a:pt x="5528092" y="595318"/>
                  <a:pt x="5590803" y="595318"/>
                  <a:pt x="5653513" y="595318"/>
                </a:cubicBezTo>
                <a:cubicBezTo>
                  <a:pt x="5673869" y="595318"/>
                  <a:pt x="5713269" y="588906"/>
                  <a:pt x="5771711" y="576083"/>
                </a:cubicBezTo>
                <a:cubicBezTo>
                  <a:pt x="5801261" y="570313"/>
                  <a:pt x="5825393" y="555566"/>
                  <a:pt x="5844107" y="531843"/>
                </a:cubicBezTo>
                <a:cubicBezTo>
                  <a:pt x="5862823" y="508120"/>
                  <a:pt x="5872180" y="480871"/>
                  <a:pt x="5872180" y="450095"/>
                </a:cubicBezTo>
                <a:cubicBezTo>
                  <a:pt x="5872180" y="404573"/>
                  <a:pt x="5857405" y="369629"/>
                  <a:pt x="5827856" y="345265"/>
                </a:cubicBezTo>
                <a:cubicBezTo>
                  <a:pt x="5798306" y="320901"/>
                  <a:pt x="5742818" y="308719"/>
                  <a:pt x="5661393" y="308719"/>
                </a:cubicBezTo>
                <a:cubicBezTo>
                  <a:pt x="5596056" y="308719"/>
                  <a:pt x="5530718" y="308719"/>
                  <a:pt x="5465381" y="308719"/>
                </a:cubicBezTo>
                <a:close/>
                <a:moveTo>
                  <a:pt x="6455676" y="24044"/>
                </a:moveTo>
                <a:cubicBezTo>
                  <a:pt x="6907784" y="24044"/>
                  <a:pt x="7359892" y="24044"/>
                  <a:pt x="7812000" y="24044"/>
                </a:cubicBezTo>
                <a:cubicBezTo>
                  <a:pt x="7812000" y="140094"/>
                  <a:pt x="7812000" y="256144"/>
                  <a:pt x="7812000" y="372194"/>
                </a:cubicBezTo>
                <a:cubicBezTo>
                  <a:pt x="7660312" y="372194"/>
                  <a:pt x="7508625" y="372194"/>
                  <a:pt x="7356937" y="372194"/>
                </a:cubicBezTo>
                <a:cubicBezTo>
                  <a:pt x="7356937" y="726115"/>
                  <a:pt x="7356937" y="1080036"/>
                  <a:pt x="7356937" y="1433957"/>
                </a:cubicBezTo>
                <a:cubicBezTo>
                  <a:pt x="7208204" y="1433957"/>
                  <a:pt x="7059472" y="1433957"/>
                  <a:pt x="6910739" y="1433957"/>
                </a:cubicBezTo>
                <a:cubicBezTo>
                  <a:pt x="6910739" y="1080036"/>
                  <a:pt x="6910739" y="726115"/>
                  <a:pt x="6910739" y="372194"/>
                </a:cubicBezTo>
                <a:cubicBezTo>
                  <a:pt x="6759052" y="372194"/>
                  <a:pt x="6607364" y="372194"/>
                  <a:pt x="6455676" y="372194"/>
                </a:cubicBezTo>
                <a:cubicBezTo>
                  <a:pt x="6455676" y="256144"/>
                  <a:pt x="6455676" y="140094"/>
                  <a:pt x="6455676" y="24044"/>
                </a:cubicBezTo>
                <a:close/>
                <a:moveTo>
                  <a:pt x="5017213" y="24044"/>
                </a:moveTo>
                <a:cubicBezTo>
                  <a:pt x="5265101" y="24044"/>
                  <a:pt x="5512989" y="24044"/>
                  <a:pt x="5760877" y="24044"/>
                </a:cubicBezTo>
                <a:cubicBezTo>
                  <a:pt x="5898774" y="24044"/>
                  <a:pt x="6004168" y="35585"/>
                  <a:pt x="6077056" y="58666"/>
                </a:cubicBezTo>
                <a:cubicBezTo>
                  <a:pt x="6149945" y="81748"/>
                  <a:pt x="6208716" y="124546"/>
                  <a:pt x="6253369" y="187059"/>
                </a:cubicBezTo>
                <a:cubicBezTo>
                  <a:pt x="6298021" y="249572"/>
                  <a:pt x="6320348" y="325710"/>
                  <a:pt x="6320348" y="415472"/>
                </a:cubicBezTo>
                <a:cubicBezTo>
                  <a:pt x="6320348" y="493694"/>
                  <a:pt x="6303264" y="561176"/>
                  <a:pt x="6269098" y="617919"/>
                </a:cubicBezTo>
                <a:cubicBezTo>
                  <a:pt x="6234931" y="674662"/>
                  <a:pt x="6187955" y="720665"/>
                  <a:pt x="6128168" y="755929"/>
                </a:cubicBezTo>
                <a:cubicBezTo>
                  <a:pt x="6090062" y="778369"/>
                  <a:pt x="6037826" y="796963"/>
                  <a:pt x="5971463" y="811710"/>
                </a:cubicBezTo>
                <a:cubicBezTo>
                  <a:pt x="6024611" y="829041"/>
                  <a:pt x="6063328" y="846368"/>
                  <a:pt x="6087615" y="863689"/>
                </a:cubicBezTo>
                <a:cubicBezTo>
                  <a:pt x="6104021" y="875240"/>
                  <a:pt x="6127809" y="899947"/>
                  <a:pt x="6158980" y="937811"/>
                </a:cubicBezTo>
                <a:cubicBezTo>
                  <a:pt x="6190150" y="975674"/>
                  <a:pt x="6210983" y="1004875"/>
                  <a:pt x="6221480" y="1025412"/>
                </a:cubicBezTo>
                <a:cubicBezTo>
                  <a:pt x="6293507" y="1161593"/>
                  <a:pt x="6365534" y="1297775"/>
                  <a:pt x="6437561" y="1433957"/>
                </a:cubicBezTo>
                <a:cubicBezTo>
                  <a:pt x="6269503" y="1433957"/>
                  <a:pt x="6101445" y="1433957"/>
                  <a:pt x="5933387" y="1433957"/>
                </a:cubicBezTo>
                <a:cubicBezTo>
                  <a:pt x="5853885" y="1290337"/>
                  <a:pt x="5774384" y="1146717"/>
                  <a:pt x="5694882" y="1003096"/>
                </a:cubicBezTo>
                <a:cubicBezTo>
                  <a:pt x="5664676" y="947315"/>
                  <a:pt x="5637754" y="911090"/>
                  <a:pt x="5614114" y="894420"/>
                </a:cubicBezTo>
                <a:cubicBezTo>
                  <a:pt x="5581937" y="872620"/>
                  <a:pt x="5545493" y="861720"/>
                  <a:pt x="5504781" y="861720"/>
                </a:cubicBezTo>
                <a:cubicBezTo>
                  <a:pt x="5491647" y="861720"/>
                  <a:pt x="5478514" y="861720"/>
                  <a:pt x="5465381" y="861720"/>
                </a:cubicBezTo>
                <a:cubicBezTo>
                  <a:pt x="5465381" y="1052466"/>
                  <a:pt x="5465381" y="1243211"/>
                  <a:pt x="5465381" y="1433957"/>
                </a:cubicBezTo>
                <a:cubicBezTo>
                  <a:pt x="5315991" y="1433957"/>
                  <a:pt x="5166602" y="1433957"/>
                  <a:pt x="5017213" y="1433957"/>
                </a:cubicBezTo>
                <a:cubicBezTo>
                  <a:pt x="5017213" y="963986"/>
                  <a:pt x="5017213" y="494015"/>
                  <a:pt x="5017213" y="24044"/>
                </a:cubicBezTo>
                <a:close/>
                <a:moveTo>
                  <a:pt x="3841469" y="24044"/>
                </a:moveTo>
                <a:cubicBezTo>
                  <a:pt x="4003703" y="24044"/>
                  <a:pt x="4165939" y="24044"/>
                  <a:pt x="4328174" y="24044"/>
                </a:cubicBezTo>
                <a:cubicBezTo>
                  <a:pt x="4509047" y="494015"/>
                  <a:pt x="4689920" y="963986"/>
                  <a:pt x="4870793" y="1433957"/>
                </a:cubicBezTo>
                <a:cubicBezTo>
                  <a:pt x="4715047" y="1433957"/>
                  <a:pt x="4559302" y="1433957"/>
                  <a:pt x="4403556" y="1433957"/>
                </a:cubicBezTo>
                <a:cubicBezTo>
                  <a:pt x="4379480" y="1356376"/>
                  <a:pt x="4355404" y="1278796"/>
                  <a:pt x="4331329" y="1201215"/>
                </a:cubicBezTo>
                <a:cubicBezTo>
                  <a:pt x="4162466" y="1201215"/>
                  <a:pt x="3993602" y="1201215"/>
                  <a:pt x="3824739" y="1201215"/>
                </a:cubicBezTo>
                <a:cubicBezTo>
                  <a:pt x="3801279" y="1278796"/>
                  <a:pt x="3777819" y="1356376"/>
                  <a:pt x="3754358" y="1433957"/>
                </a:cubicBezTo>
                <a:cubicBezTo>
                  <a:pt x="3602492" y="1433957"/>
                  <a:pt x="3450624" y="1433957"/>
                  <a:pt x="3298757" y="1433957"/>
                </a:cubicBezTo>
                <a:cubicBezTo>
                  <a:pt x="3479661" y="963986"/>
                  <a:pt x="3660565" y="494015"/>
                  <a:pt x="3841469" y="24044"/>
                </a:cubicBezTo>
                <a:close/>
                <a:moveTo>
                  <a:pt x="1531009" y="24044"/>
                </a:moveTo>
                <a:cubicBezTo>
                  <a:pt x="1726611" y="24044"/>
                  <a:pt x="1922213" y="24044"/>
                  <a:pt x="2117814" y="24044"/>
                </a:cubicBezTo>
                <a:cubicBezTo>
                  <a:pt x="2193248" y="310001"/>
                  <a:pt x="2268681" y="595959"/>
                  <a:pt x="2344115" y="881917"/>
                </a:cubicBezTo>
                <a:cubicBezTo>
                  <a:pt x="2419009" y="595959"/>
                  <a:pt x="2493903" y="310001"/>
                  <a:pt x="2568798" y="24044"/>
                </a:cubicBezTo>
                <a:cubicBezTo>
                  <a:pt x="2764282" y="24044"/>
                  <a:pt x="2959766" y="24044"/>
                  <a:pt x="3155249" y="24044"/>
                </a:cubicBezTo>
                <a:cubicBezTo>
                  <a:pt x="3155249" y="494015"/>
                  <a:pt x="3155249" y="963986"/>
                  <a:pt x="3155249" y="1433957"/>
                </a:cubicBezTo>
                <a:cubicBezTo>
                  <a:pt x="3033439" y="1433957"/>
                  <a:pt x="2911629" y="1433957"/>
                  <a:pt x="2789819" y="1433957"/>
                </a:cubicBezTo>
                <a:cubicBezTo>
                  <a:pt x="2789819" y="1075548"/>
                  <a:pt x="2789819" y="717139"/>
                  <a:pt x="2789819" y="358730"/>
                </a:cubicBezTo>
                <a:cubicBezTo>
                  <a:pt x="2695964" y="717139"/>
                  <a:pt x="2602108" y="1075548"/>
                  <a:pt x="2508252" y="1433957"/>
                </a:cubicBezTo>
                <a:cubicBezTo>
                  <a:pt x="2398001" y="1433957"/>
                  <a:pt x="2287749" y="1433957"/>
                  <a:pt x="2177498" y="1433957"/>
                </a:cubicBezTo>
                <a:cubicBezTo>
                  <a:pt x="2083812" y="1075548"/>
                  <a:pt x="1990125" y="717139"/>
                  <a:pt x="1896439" y="358730"/>
                </a:cubicBezTo>
                <a:cubicBezTo>
                  <a:pt x="1896439" y="717139"/>
                  <a:pt x="1896439" y="1075548"/>
                  <a:pt x="1896439" y="1433957"/>
                </a:cubicBezTo>
                <a:cubicBezTo>
                  <a:pt x="1774629" y="1433957"/>
                  <a:pt x="1652819" y="1433957"/>
                  <a:pt x="1531009" y="1433957"/>
                </a:cubicBezTo>
                <a:cubicBezTo>
                  <a:pt x="1531009" y="963986"/>
                  <a:pt x="1531009" y="494015"/>
                  <a:pt x="1531009" y="24044"/>
                </a:cubicBezTo>
                <a:close/>
                <a:moveTo>
                  <a:pt x="667820" y="0"/>
                </a:moveTo>
                <a:cubicBezTo>
                  <a:pt x="852340" y="0"/>
                  <a:pt x="993029" y="33501"/>
                  <a:pt x="1089886" y="100502"/>
                </a:cubicBezTo>
                <a:cubicBezTo>
                  <a:pt x="1186743" y="167503"/>
                  <a:pt x="1244364" y="274096"/>
                  <a:pt x="1262751" y="420281"/>
                </a:cubicBezTo>
                <a:cubicBezTo>
                  <a:pt x="1122555" y="428296"/>
                  <a:pt x="982358" y="436310"/>
                  <a:pt x="842162" y="444325"/>
                </a:cubicBezTo>
                <a:cubicBezTo>
                  <a:pt x="830999" y="380850"/>
                  <a:pt x="807524" y="334686"/>
                  <a:pt x="771736" y="305834"/>
                </a:cubicBezTo>
                <a:cubicBezTo>
                  <a:pt x="735948" y="276982"/>
                  <a:pt x="686535" y="262556"/>
                  <a:pt x="623496" y="262556"/>
                </a:cubicBezTo>
                <a:cubicBezTo>
                  <a:pt x="571620" y="262556"/>
                  <a:pt x="532549" y="273295"/>
                  <a:pt x="506282" y="294774"/>
                </a:cubicBezTo>
                <a:cubicBezTo>
                  <a:pt x="480016" y="316253"/>
                  <a:pt x="466883" y="342380"/>
                  <a:pt x="466883" y="373156"/>
                </a:cubicBezTo>
                <a:cubicBezTo>
                  <a:pt x="466883" y="395596"/>
                  <a:pt x="477718" y="415793"/>
                  <a:pt x="499388" y="433746"/>
                </a:cubicBezTo>
                <a:cubicBezTo>
                  <a:pt x="520401" y="452339"/>
                  <a:pt x="570307" y="469651"/>
                  <a:pt x="649105" y="485679"/>
                </a:cubicBezTo>
                <a:cubicBezTo>
                  <a:pt x="844132" y="526714"/>
                  <a:pt x="983836" y="568229"/>
                  <a:pt x="1068216" y="610225"/>
                </a:cubicBezTo>
                <a:cubicBezTo>
                  <a:pt x="1152597" y="652221"/>
                  <a:pt x="1213994" y="704315"/>
                  <a:pt x="1252409" y="766508"/>
                </a:cubicBezTo>
                <a:cubicBezTo>
                  <a:pt x="1290823" y="828701"/>
                  <a:pt x="1310030" y="898267"/>
                  <a:pt x="1310030" y="975206"/>
                </a:cubicBezTo>
                <a:cubicBezTo>
                  <a:pt x="1310030" y="1065610"/>
                  <a:pt x="1284420" y="1148961"/>
                  <a:pt x="1233201" y="1225259"/>
                </a:cubicBezTo>
                <a:cubicBezTo>
                  <a:pt x="1181982" y="1301557"/>
                  <a:pt x="1110406" y="1359422"/>
                  <a:pt x="1018475" y="1398853"/>
                </a:cubicBezTo>
                <a:cubicBezTo>
                  <a:pt x="926543" y="1438284"/>
                  <a:pt x="810643" y="1458000"/>
                  <a:pt x="670775" y="1458000"/>
                </a:cubicBezTo>
                <a:cubicBezTo>
                  <a:pt x="425186" y="1458000"/>
                  <a:pt x="255111" y="1411837"/>
                  <a:pt x="160553" y="1319509"/>
                </a:cubicBezTo>
                <a:cubicBezTo>
                  <a:pt x="65994" y="1227182"/>
                  <a:pt x="12477" y="1109850"/>
                  <a:pt x="0" y="967512"/>
                </a:cubicBezTo>
                <a:cubicBezTo>
                  <a:pt x="141510" y="958856"/>
                  <a:pt x="283019" y="950201"/>
                  <a:pt x="424529" y="941545"/>
                </a:cubicBezTo>
                <a:cubicBezTo>
                  <a:pt x="433722" y="1008867"/>
                  <a:pt x="452437" y="1060160"/>
                  <a:pt x="480673" y="1095424"/>
                </a:cubicBezTo>
                <a:cubicBezTo>
                  <a:pt x="526639" y="1152487"/>
                  <a:pt x="592305" y="1181019"/>
                  <a:pt x="677670" y="1181019"/>
                </a:cubicBezTo>
                <a:cubicBezTo>
                  <a:pt x="741366" y="1181019"/>
                  <a:pt x="790451" y="1166432"/>
                  <a:pt x="824925" y="1137259"/>
                </a:cubicBezTo>
                <a:cubicBezTo>
                  <a:pt x="859400" y="1108087"/>
                  <a:pt x="876637" y="1074265"/>
                  <a:pt x="876637" y="1035796"/>
                </a:cubicBezTo>
                <a:cubicBezTo>
                  <a:pt x="876637" y="999249"/>
                  <a:pt x="860220" y="966550"/>
                  <a:pt x="827387" y="937698"/>
                </a:cubicBezTo>
                <a:cubicBezTo>
                  <a:pt x="794555" y="908846"/>
                  <a:pt x="718383" y="881596"/>
                  <a:pt x="598871" y="855950"/>
                </a:cubicBezTo>
                <a:cubicBezTo>
                  <a:pt x="403187" y="812992"/>
                  <a:pt x="263648" y="755929"/>
                  <a:pt x="180253" y="684760"/>
                </a:cubicBezTo>
                <a:cubicBezTo>
                  <a:pt x="96201" y="613591"/>
                  <a:pt x="54175" y="522867"/>
                  <a:pt x="54175" y="412587"/>
                </a:cubicBezTo>
                <a:cubicBezTo>
                  <a:pt x="54175" y="340136"/>
                  <a:pt x="75680" y="271692"/>
                  <a:pt x="118691" y="207255"/>
                </a:cubicBezTo>
                <a:cubicBezTo>
                  <a:pt x="161702" y="142819"/>
                  <a:pt x="226383" y="92167"/>
                  <a:pt x="312733" y="55300"/>
                </a:cubicBezTo>
                <a:cubicBezTo>
                  <a:pt x="399083" y="18433"/>
                  <a:pt x="517446" y="0"/>
                  <a:pt x="667820" y="0"/>
                </a:cubicBezTo>
                <a:close/>
              </a:path>
            </a:pathLst>
          </a:custGeom>
          <a:solidFill>
            <a:srgbClr val="1786BD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42875" indent="314325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87338" indent="627063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431800" indent="939800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576263" indent="1252538" algn="l" defTabSz="142875" rtl="0" eaLnBrk="0" fontAlgn="base" hangingPunct="0">
              <a:spcBef>
                <a:spcPct val="0"/>
              </a:spcBef>
              <a:spcAft>
                <a:spcPct val="0"/>
              </a:spcAft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6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15</xdr:col>
      <xdr:colOff>616997</xdr:colOff>
      <xdr:row>1</xdr:row>
      <xdr:rowOff>49816</xdr:rowOff>
    </xdr:from>
    <xdr:to>
      <xdr:col>19</xdr:col>
      <xdr:colOff>218672</xdr:colOff>
      <xdr:row>8</xdr:row>
      <xdr:rowOff>156316</xdr:rowOff>
    </xdr:to>
    <xdr:grpSp>
      <xdr:nvGrpSpPr>
        <xdr:cNvPr id="62" name="post-it rot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 rot="24932">
          <a:off x="9897068" y="240316"/>
          <a:ext cx="1441361" cy="1440000"/>
          <a:chOff x="5840914" y="1766450"/>
          <a:chExt cx="3540069" cy="2759651"/>
        </a:xfrm>
      </xdr:grpSpPr>
      <xdr:sp macro="" textlink="">
        <xdr:nvSpPr>
          <xdr:cNvPr id="71" name="Schatten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5937908" y="2258073"/>
            <a:ext cx="3209227" cy="2160796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103896 w 7368949"/>
              <a:gd name="connsiteY0" fmla="*/ 208749 h 5760000"/>
              <a:gd name="connsiteX1" fmla="*/ 7368949 w 7368949"/>
              <a:gd name="connsiteY1" fmla="*/ 0 h 5760000"/>
              <a:gd name="connsiteX2" fmla="*/ 7368949 w 7368949"/>
              <a:gd name="connsiteY2" fmla="*/ 5760000 h 5760000"/>
              <a:gd name="connsiteX3" fmla="*/ 35452 w 7368949"/>
              <a:gd name="connsiteY3" fmla="*/ 5472035 h 5760000"/>
              <a:gd name="connsiteX4" fmla="*/ 103896 w 7368949"/>
              <a:gd name="connsiteY4" fmla="*/ 208749 h 5760000"/>
              <a:gd name="connsiteX0" fmla="*/ 103896 w 7368949"/>
              <a:gd name="connsiteY0" fmla="*/ 59644 h 5610895"/>
              <a:gd name="connsiteX1" fmla="*/ 7135025 w 7368949"/>
              <a:gd name="connsiteY1" fmla="*/ 0 h 5610895"/>
              <a:gd name="connsiteX2" fmla="*/ 7368949 w 7368949"/>
              <a:gd name="connsiteY2" fmla="*/ 5610895 h 5610895"/>
              <a:gd name="connsiteX3" fmla="*/ 35452 w 7368949"/>
              <a:gd name="connsiteY3" fmla="*/ 5322930 h 5610895"/>
              <a:gd name="connsiteX4" fmla="*/ 103896 w 7368949"/>
              <a:gd name="connsiteY4" fmla="*/ 59644 h 5610895"/>
              <a:gd name="connsiteX0" fmla="*/ 103896 w 7206220"/>
              <a:gd name="connsiteY0" fmla="*/ 59644 h 5463072"/>
              <a:gd name="connsiteX1" fmla="*/ 7135025 w 7206220"/>
              <a:gd name="connsiteY1" fmla="*/ 0 h 5463072"/>
              <a:gd name="connsiteX2" fmla="*/ 7206220 w 7206220"/>
              <a:gd name="connsiteY2" fmla="*/ 5461788 h 5463072"/>
              <a:gd name="connsiteX3" fmla="*/ 35452 w 7206220"/>
              <a:gd name="connsiteY3" fmla="*/ 5322930 h 5463072"/>
              <a:gd name="connsiteX4" fmla="*/ 103896 w 7206220"/>
              <a:gd name="connsiteY4" fmla="*/ 59644 h 5463072"/>
              <a:gd name="connsiteX0" fmla="*/ 103896 w 7135025"/>
              <a:gd name="connsiteY0" fmla="*/ 59644 h 5386354"/>
              <a:gd name="connsiteX1" fmla="*/ 7135025 w 7135025"/>
              <a:gd name="connsiteY1" fmla="*/ 0 h 5386354"/>
              <a:gd name="connsiteX2" fmla="*/ 7053660 w 7135025"/>
              <a:gd name="connsiteY2" fmla="*/ 5282861 h 5386354"/>
              <a:gd name="connsiteX3" fmla="*/ 35452 w 7135025"/>
              <a:gd name="connsiteY3" fmla="*/ 5322930 h 5386354"/>
              <a:gd name="connsiteX4" fmla="*/ 103896 w 7135025"/>
              <a:gd name="connsiteY4" fmla="*/ 59644 h 5386354"/>
              <a:gd name="connsiteX0" fmla="*/ 103896 w 7135025"/>
              <a:gd name="connsiteY0" fmla="*/ 59644 h 5358471"/>
              <a:gd name="connsiteX1" fmla="*/ 7135025 w 7135025"/>
              <a:gd name="connsiteY1" fmla="*/ 0 h 5358471"/>
              <a:gd name="connsiteX2" fmla="*/ 6555304 w 7135025"/>
              <a:gd name="connsiteY2" fmla="*/ 5034353 h 5358471"/>
              <a:gd name="connsiteX3" fmla="*/ 35452 w 7135025"/>
              <a:gd name="connsiteY3" fmla="*/ 5322930 h 5358471"/>
              <a:gd name="connsiteX4" fmla="*/ 103896 w 7135025"/>
              <a:gd name="connsiteY4" fmla="*/ 59644 h 5358471"/>
              <a:gd name="connsiteX0" fmla="*/ 103896 w 7135025"/>
              <a:gd name="connsiteY0" fmla="*/ 59644 h 5369028"/>
              <a:gd name="connsiteX1" fmla="*/ 7135025 w 7135025"/>
              <a:gd name="connsiteY1" fmla="*/ 0 h 5369028"/>
              <a:gd name="connsiteX2" fmla="*/ 6697692 w 7135025"/>
              <a:gd name="connsiteY2" fmla="*/ 5163577 h 5369028"/>
              <a:gd name="connsiteX3" fmla="*/ 35452 w 7135025"/>
              <a:gd name="connsiteY3" fmla="*/ 5322930 h 5369028"/>
              <a:gd name="connsiteX4" fmla="*/ 103896 w 7135025"/>
              <a:gd name="connsiteY4" fmla="*/ 59644 h 5369028"/>
              <a:gd name="connsiteX0" fmla="*/ 103896 w 7135025"/>
              <a:gd name="connsiteY0" fmla="*/ 59644 h 5407427"/>
              <a:gd name="connsiteX1" fmla="*/ 7135025 w 7135025"/>
              <a:gd name="connsiteY1" fmla="*/ 0 h 5407427"/>
              <a:gd name="connsiteX2" fmla="*/ 6697692 w 7135025"/>
              <a:gd name="connsiteY2" fmla="*/ 5163577 h 5407427"/>
              <a:gd name="connsiteX3" fmla="*/ 35452 w 7135025"/>
              <a:gd name="connsiteY3" fmla="*/ 5322930 h 5407427"/>
              <a:gd name="connsiteX4" fmla="*/ 103896 w 7135025"/>
              <a:gd name="connsiteY4" fmla="*/ 59644 h 5407427"/>
              <a:gd name="connsiteX0" fmla="*/ 103896 w 7135025"/>
              <a:gd name="connsiteY0" fmla="*/ 59644 h 5387079"/>
              <a:gd name="connsiteX1" fmla="*/ 7135025 w 7135025"/>
              <a:gd name="connsiteY1" fmla="*/ 0 h 5387079"/>
              <a:gd name="connsiteX2" fmla="*/ 6697692 w 7135025"/>
              <a:gd name="connsiteY2" fmla="*/ 5163577 h 5387079"/>
              <a:gd name="connsiteX3" fmla="*/ 35452 w 7135025"/>
              <a:gd name="connsiteY3" fmla="*/ 5322930 h 5387079"/>
              <a:gd name="connsiteX4" fmla="*/ 103896 w 7135025"/>
              <a:gd name="connsiteY4" fmla="*/ 59644 h 5387079"/>
              <a:gd name="connsiteX0" fmla="*/ 843210 w 7108355"/>
              <a:gd name="connsiteY0" fmla="*/ 877021 h 5387079"/>
              <a:gd name="connsiteX1" fmla="*/ 7108355 w 7108355"/>
              <a:gd name="connsiteY1" fmla="*/ 0 h 5387079"/>
              <a:gd name="connsiteX2" fmla="*/ 6671022 w 7108355"/>
              <a:gd name="connsiteY2" fmla="*/ 5163577 h 5387079"/>
              <a:gd name="connsiteX3" fmla="*/ 8782 w 7108355"/>
              <a:gd name="connsiteY3" fmla="*/ 5322930 h 5387079"/>
              <a:gd name="connsiteX4" fmla="*/ 843210 w 7108355"/>
              <a:gd name="connsiteY4" fmla="*/ 877021 h 5387079"/>
              <a:gd name="connsiteX0" fmla="*/ 853791 w 7118936"/>
              <a:gd name="connsiteY0" fmla="*/ 877021 h 5387079"/>
              <a:gd name="connsiteX1" fmla="*/ 7118936 w 7118936"/>
              <a:gd name="connsiteY1" fmla="*/ 0 h 5387079"/>
              <a:gd name="connsiteX2" fmla="*/ 6681603 w 7118936"/>
              <a:gd name="connsiteY2" fmla="*/ 5163577 h 5387079"/>
              <a:gd name="connsiteX3" fmla="*/ 19363 w 7118936"/>
              <a:gd name="connsiteY3" fmla="*/ 5322930 h 5387079"/>
              <a:gd name="connsiteX4" fmla="*/ 853791 w 7118936"/>
              <a:gd name="connsiteY4" fmla="*/ 877021 h 5387079"/>
              <a:gd name="connsiteX0" fmla="*/ 853791 w 6853470"/>
              <a:gd name="connsiteY0" fmla="*/ 1 h 4510059"/>
              <a:gd name="connsiteX1" fmla="*/ 6853471 w 6853470"/>
              <a:gd name="connsiteY1" fmla="*/ 2572715 h 4510059"/>
              <a:gd name="connsiteX2" fmla="*/ 6681603 w 6853470"/>
              <a:gd name="connsiteY2" fmla="*/ 4286557 h 4510059"/>
              <a:gd name="connsiteX3" fmla="*/ 19363 w 6853470"/>
              <a:gd name="connsiteY3" fmla="*/ 4445910 h 4510059"/>
              <a:gd name="connsiteX4" fmla="*/ 853791 w 6853470"/>
              <a:gd name="connsiteY4" fmla="*/ 1 h 45100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6853470" h="4510059">
                <a:moveTo>
                  <a:pt x="853791" y="1"/>
                </a:moveTo>
                <a:lnTo>
                  <a:pt x="6853471" y="2572715"/>
                </a:lnTo>
                <a:lnTo>
                  <a:pt x="6681603" y="4286557"/>
                </a:lnTo>
                <a:cubicBezTo>
                  <a:pt x="4171772" y="4425722"/>
                  <a:pt x="1599278" y="4609107"/>
                  <a:pt x="19363" y="4445910"/>
                </a:cubicBezTo>
                <a:cubicBezTo>
                  <a:pt x="-89742" y="2988247"/>
                  <a:pt x="272161" y="1828868"/>
                  <a:pt x="853791" y="1"/>
                </a:cubicBezTo>
                <a:close/>
              </a:path>
            </a:pathLst>
          </a:custGeom>
          <a:solidFill>
            <a:schemeClr val="bg1">
              <a:lumMod val="85000"/>
            </a:schemeClr>
          </a:solidFill>
          <a:ln>
            <a:noFill/>
          </a:ln>
          <a:effectLst>
            <a:outerShdw blurRad="152400" dist="25400" dir="72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2000" b="1" baseline="0">
              <a:solidFill>
                <a:schemeClr val="tx1"/>
              </a:solidFill>
              <a:latin typeface="Bradley Hand ITC" panose="03070402050302030203" pitchFamily="66" charset="0"/>
            </a:endParaRPr>
          </a:p>
        </xdr:txBody>
      </xdr:sp>
      <xdr:sp macro="" textlink="">
        <xdr:nvSpPr>
          <xdr:cNvPr id="72" name="Farbe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5840914" y="1766450"/>
            <a:ext cx="3540069" cy="2759651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560000" h="5760000">
                <a:moveTo>
                  <a:pt x="0" y="0"/>
                </a:moveTo>
                <a:lnTo>
                  <a:pt x="7560000" y="0"/>
                </a:lnTo>
                <a:lnTo>
                  <a:pt x="7560000" y="5760000"/>
                </a:lnTo>
                <a:cubicBezTo>
                  <a:pt x="5040000" y="5760000"/>
                  <a:pt x="1806418" y="5635232"/>
                  <a:pt x="226503" y="5472035"/>
                </a:cubicBezTo>
                <a:cubicBezTo>
                  <a:pt x="117398" y="4014372"/>
                  <a:pt x="0" y="1920000"/>
                  <a:pt x="0" y="0"/>
                </a:cubicBezTo>
                <a:close/>
              </a:path>
            </a:pathLst>
          </a:custGeom>
          <a:gradFill>
            <a:gsLst>
              <a:gs pos="15000">
                <a:srgbClr val="FF9393"/>
              </a:gs>
              <a:gs pos="0">
                <a:srgbClr val="FF9393">
                  <a:lumMod val="95000"/>
                </a:srgbClr>
              </a:gs>
              <a:gs pos="13000">
                <a:srgbClr val="FF9393">
                  <a:lumMod val="95000"/>
                </a:srgbClr>
              </a:gs>
              <a:gs pos="100000">
                <a:srgbClr val="FF9393"/>
              </a:gs>
            </a:gsLst>
            <a:lin ang="5400000" scaled="1"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2000" b="1" baseline="0">
              <a:solidFill>
                <a:schemeClr val="tx1"/>
              </a:solidFill>
              <a:latin typeface="Bradley Hand ITC" panose="03070402050302030203" pitchFamily="66" charset="0"/>
            </a:endParaRPr>
          </a:p>
        </xdr:txBody>
      </xdr:sp>
      <xdr:sp macro="" textlink="">
        <xdr:nvSpPr>
          <xdr:cNvPr id="73" name="Schrift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5840914" y="1766450"/>
            <a:ext cx="3540069" cy="2759651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560000" h="5760000">
                <a:moveTo>
                  <a:pt x="0" y="0"/>
                </a:moveTo>
                <a:lnTo>
                  <a:pt x="7560000" y="0"/>
                </a:lnTo>
                <a:lnTo>
                  <a:pt x="7560000" y="5760000"/>
                </a:lnTo>
                <a:cubicBezTo>
                  <a:pt x="5040000" y="5760000"/>
                  <a:pt x="1806418" y="5635232"/>
                  <a:pt x="226503" y="5472035"/>
                </a:cubicBezTo>
                <a:cubicBezTo>
                  <a:pt x="117398" y="4014372"/>
                  <a:pt x="0" y="1920000"/>
                  <a:pt x="0" y="0"/>
                </a:cubicBezTo>
                <a:close/>
              </a:path>
            </a:pathLst>
          </a:custGeom>
          <a:gradFill>
            <a:gsLst>
              <a:gs pos="71000">
                <a:srgbClr val="FF9393">
                  <a:alpha val="0"/>
                </a:srgbClr>
              </a:gs>
              <a:gs pos="12000">
                <a:srgbClr val="FF9393">
                  <a:alpha val="0"/>
                </a:srgbClr>
              </a:gs>
              <a:gs pos="0">
                <a:srgbClr val="FF9393">
                  <a:alpha val="0"/>
                </a:srgbClr>
              </a:gs>
              <a:gs pos="100000">
                <a:srgbClr val="FF9393">
                  <a:lumMod val="84000"/>
                </a:srgbClr>
              </a:gs>
            </a:gsLst>
            <a:lin ang="7200000" scaled="0"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2000" b="1" baseline="0">
                <a:solidFill>
                  <a:schemeClr val="tx1"/>
                </a:solidFill>
                <a:latin typeface="Bradley Hand ITC" panose="03070402050302030203" pitchFamily="66" charset="0"/>
              </a:rPr>
              <a:t>Mengen</a:t>
            </a:r>
          </a:p>
        </xdr:txBody>
      </xdr:sp>
    </xdr:grpSp>
    <xdr:clientData/>
  </xdr:twoCellAnchor>
  <xdr:twoCellAnchor>
    <xdr:from>
      <xdr:col>15</xdr:col>
      <xdr:colOff>638303</xdr:colOff>
      <xdr:row>21</xdr:row>
      <xdr:rowOff>72284</xdr:rowOff>
    </xdr:from>
    <xdr:to>
      <xdr:col>19</xdr:col>
      <xdr:colOff>239978</xdr:colOff>
      <xdr:row>28</xdr:row>
      <xdr:rowOff>140684</xdr:rowOff>
    </xdr:to>
    <xdr:grpSp>
      <xdr:nvGrpSpPr>
        <xdr:cNvPr id="63" name="post-it gruen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 rot="144932">
          <a:off x="9918374" y="4072784"/>
          <a:ext cx="1441361" cy="1440000"/>
          <a:chOff x="5840914" y="1766450"/>
          <a:chExt cx="3540069" cy="2759651"/>
        </a:xfrm>
      </xdr:grpSpPr>
      <xdr:sp macro="" textlink="">
        <xdr:nvSpPr>
          <xdr:cNvPr id="68" name="Schatten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5937908" y="2258073"/>
            <a:ext cx="3209227" cy="2160796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103896 w 7368949"/>
              <a:gd name="connsiteY0" fmla="*/ 208749 h 5760000"/>
              <a:gd name="connsiteX1" fmla="*/ 7368949 w 7368949"/>
              <a:gd name="connsiteY1" fmla="*/ 0 h 5760000"/>
              <a:gd name="connsiteX2" fmla="*/ 7368949 w 7368949"/>
              <a:gd name="connsiteY2" fmla="*/ 5760000 h 5760000"/>
              <a:gd name="connsiteX3" fmla="*/ 35452 w 7368949"/>
              <a:gd name="connsiteY3" fmla="*/ 5472035 h 5760000"/>
              <a:gd name="connsiteX4" fmla="*/ 103896 w 7368949"/>
              <a:gd name="connsiteY4" fmla="*/ 208749 h 5760000"/>
              <a:gd name="connsiteX0" fmla="*/ 103896 w 7368949"/>
              <a:gd name="connsiteY0" fmla="*/ 59644 h 5610895"/>
              <a:gd name="connsiteX1" fmla="*/ 7135025 w 7368949"/>
              <a:gd name="connsiteY1" fmla="*/ 0 h 5610895"/>
              <a:gd name="connsiteX2" fmla="*/ 7368949 w 7368949"/>
              <a:gd name="connsiteY2" fmla="*/ 5610895 h 5610895"/>
              <a:gd name="connsiteX3" fmla="*/ 35452 w 7368949"/>
              <a:gd name="connsiteY3" fmla="*/ 5322930 h 5610895"/>
              <a:gd name="connsiteX4" fmla="*/ 103896 w 7368949"/>
              <a:gd name="connsiteY4" fmla="*/ 59644 h 5610895"/>
              <a:gd name="connsiteX0" fmla="*/ 103896 w 7206220"/>
              <a:gd name="connsiteY0" fmla="*/ 59644 h 5463072"/>
              <a:gd name="connsiteX1" fmla="*/ 7135025 w 7206220"/>
              <a:gd name="connsiteY1" fmla="*/ 0 h 5463072"/>
              <a:gd name="connsiteX2" fmla="*/ 7206220 w 7206220"/>
              <a:gd name="connsiteY2" fmla="*/ 5461788 h 5463072"/>
              <a:gd name="connsiteX3" fmla="*/ 35452 w 7206220"/>
              <a:gd name="connsiteY3" fmla="*/ 5322930 h 5463072"/>
              <a:gd name="connsiteX4" fmla="*/ 103896 w 7206220"/>
              <a:gd name="connsiteY4" fmla="*/ 59644 h 5463072"/>
              <a:gd name="connsiteX0" fmla="*/ 103896 w 7135025"/>
              <a:gd name="connsiteY0" fmla="*/ 59644 h 5386354"/>
              <a:gd name="connsiteX1" fmla="*/ 7135025 w 7135025"/>
              <a:gd name="connsiteY1" fmla="*/ 0 h 5386354"/>
              <a:gd name="connsiteX2" fmla="*/ 7053660 w 7135025"/>
              <a:gd name="connsiteY2" fmla="*/ 5282861 h 5386354"/>
              <a:gd name="connsiteX3" fmla="*/ 35452 w 7135025"/>
              <a:gd name="connsiteY3" fmla="*/ 5322930 h 5386354"/>
              <a:gd name="connsiteX4" fmla="*/ 103896 w 7135025"/>
              <a:gd name="connsiteY4" fmla="*/ 59644 h 5386354"/>
              <a:gd name="connsiteX0" fmla="*/ 103896 w 7135025"/>
              <a:gd name="connsiteY0" fmla="*/ 59644 h 5358471"/>
              <a:gd name="connsiteX1" fmla="*/ 7135025 w 7135025"/>
              <a:gd name="connsiteY1" fmla="*/ 0 h 5358471"/>
              <a:gd name="connsiteX2" fmla="*/ 6555304 w 7135025"/>
              <a:gd name="connsiteY2" fmla="*/ 5034353 h 5358471"/>
              <a:gd name="connsiteX3" fmla="*/ 35452 w 7135025"/>
              <a:gd name="connsiteY3" fmla="*/ 5322930 h 5358471"/>
              <a:gd name="connsiteX4" fmla="*/ 103896 w 7135025"/>
              <a:gd name="connsiteY4" fmla="*/ 59644 h 5358471"/>
              <a:gd name="connsiteX0" fmla="*/ 103896 w 7135025"/>
              <a:gd name="connsiteY0" fmla="*/ 59644 h 5369028"/>
              <a:gd name="connsiteX1" fmla="*/ 7135025 w 7135025"/>
              <a:gd name="connsiteY1" fmla="*/ 0 h 5369028"/>
              <a:gd name="connsiteX2" fmla="*/ 6697692 w 7135025"/>
              <a:gd name="connsiteY2" fmla="*/ 5163577 h 5369028"/>
              <a:gd name="connsiteX3" fmla="*/ 35452 w 7135025"/>
              <a:gd name="connsiteY3" fmla="*/ 5322930 h 5369028"/>
              <a:gd name="connsiteX4" fmla="*/ 103896 w 7135025"/>
              <a:gd name="connsiteY4" fmla="*/ 59644 h 5369028"/>
              <a:gd name="connsiteX0" fmla="*/ 103896 w 7135025"/>
              <a:gd name="connsiteY0" fmla="*/ 59644 h 5407427"/>
              <a:gd name="connsiteX1" fmla="*/ 7135025 w 7135025"/>
              <a:gd name="connsiteY1" fmla="*/ 0 h 5407427"/>
              <a:gd name="connsiteX2" fmla="*/ 6697692 w 7135025"/>
              <a:gd name="connsiteY2" fmla="*/ 5163577 h 5407427"/>
              <a:gd name="connsiteX3" fmla="*/ 35452 w 7135025"/>
              <a:gd name="connsiteY3" fmla="*/ 5322930 h 5407427"/>
              <a:gd name="connsiteX4" fmla="*/ 103896 w 7135025"/>
              <a:gd name="connsiteY4" fmla="*/ 59644 h 5407427"/>
              <a:gd name="connsiteX0" fmla="*/ 103896 w 7135025"/>
              <a:gd name="connsiteY0" fmla="*/ 59644 h 5387079"/>
              <a:gd name="connsiteX1" fmla="*/ 7135025 w 7135025"/>
              <a:gd name="connsiteY1" fmla="*/ 0 h 5387079"/>
              <a:gd name="connsiteX2" fmla="*/ 6697692 w 7135025"/>
              <a:gd name="connsiteY2" fmla="*/ 5163577 h 5387079"/>
              <a:gd name="connsiteX3" fmla="*/ 35452 w 7135025"/>
              <a:gd name="connsiteY3" fmla="*/ 5322930 h 5387079"/>
              <a:gd name="connsiteX4" fmla="*/ 103896 w 7135025"/>
              <a:gd name="connsiteY4" fmla="*/ 59644 h 5387079"/>
              <a:gd name="connsiteX0" fmla="*/ 843210 w 7108355"/>
              <a:gd name="connsiteY0" fmla="*/ 877021 h 5387079"/>
              <a:gd name="connsiteX1" fmla="*/ 7108355 w 7108355"/>
              <a:gd name="connsiteY1" fmla="*/ 0 h 5387079"/>
              <a:gd name="connsiteX2" fmla="*/ 6671022 w 7108355"/>
              <a:gd name="connsiteY2" fmla="*/ 5163577 h 5387079"/>
              <a:gd name="connsiteX3" fmla="*/ 8782 w 7108355"/>
              <a:gd name="connsiteY3" fmla="*/ 5322930 h 5387079"/>
              <a:gd name="connsiteX4" fmla="*/ 843210 w 7108355"/>
              <a:gd name="connsiteY4" fmla="*/ 877021 h 5387079"/>
              <a:gd name="connsiteX0" fmla="*/ 853791 w 7118936"/>
              <a:gd name="connsiteY0" fmla="*/ 877021 h 5387079"/>
              <a:gd name="connsiteX1" fmla="*/ 7118936 w 7118936"/>
              <a:gd name="connsiteY1" fmla="*/ 0 h 5387079"/>
              <a:gd name="connsiteX2" fmla="*/ 6681603 w 7118936"/>
              <a:gd name="connsiteY2" fmla="*/ 5163577 h 5387079"/>
              <a:gd name="connsiteX3" fmla="*/ 19363 w 7118936"/>
              <a:gd name="connsiteY3" fmla="*/ 5322930 h 5387079"/>
              <a:gd name="connsiteX4" fmla="*/ 853791 w 7118936"/>
              <a:gd name="connsiteY4" fmla="*/ 877021 h 5387079"/>
              <a:gd name="connsiteX0" fmla="*/ 853791 w 6853470"/>
              <a:gd name="connsiteY0" fmla="*/ 1 h 4510059"/>
              <a:gd name="connsiteX1" fmla="*/ 6853471 w 6853470"/>
              <a:gd name="connsiteY1" fmla="*/ 2572715 h 4510059"/>
              <a:gd name="connsiteX2" fmla="*/ 6681603 w 6853470"/>
              <a:gd name="connsiteY2" fmla="*/ 4286557 h 4510059"/>
              <a:gd name="connsiteX3" fmla="*/ 19363 w 6853470"/>
              <a:gd name="connsiteY3" fmla="*/ 4445910 h 4510059"/>
              <a:gd name="connsiteX4" fmla="*/ 853791 w 6853470"/>
              <a:gd name="connsiteY4" fmla="*/ 1 h 45100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6853470" h="4510059">
                <a:moveTo>
                  <a:pt x="853791" y="1"/>
                </a:moveTo>
                <a:lnTo>
                  <a:pt x="6853471" y="2572715"/>
                </a:lnTo>
                <a:lnTo>
                  <a:pt x="6681603" y="4286557"/>
                </a:lnTo>
                <a:cubicBezTo>
                  <a:pt x="4171772" y="4425722"/>
                  <a:pt x="1599278" y="4609107"/>
                  <a:pt x="19363" y="4445910"/>
                </a:cubicBezTo>
                <a:cubicBezTo>
                  <a:pt x="-89742" y="2988247"/>
                  <a:pt x="272161" y="1828868"/>
                  <a:pt x="853791" y="1"/>
                </a:cubicBezTo>
                <a:close/>
              </a:path>
            </a:pathLst>
          </a:custGeom>
          <a:solidFill>
            <a:schemeClr val="bg1">
              <a:lumMod val="85000"/>
            </a:schemeClr>
          </a:solidFill>
          <a:ln>
            <a:noFill/>
          </a:ln>
          <a:effectLst>
            <a:outerShdw blurRad="152400" dist="25400" dir="72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2000" b="1" baseline="0">
              <a:solidFill>
                <a:schemeClr val="tx1"/>
              </a:solidFill>
              <a:latin typeface="Bradley Hand ITC" panose="03070402050302030203" pitchFamily="66" charset="0"/>
            </a:endParaRPr>
          </a:p>
        </xdr:txBody>
      </xdr:sp>
      <xdr:sp macro="" textlink="">
        <xdr:nvSpPr>
          <xdr:cNvPr id="69" name="Farbe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5840914" y="1766450"/>
            <a:ext cx="3540069" cy="2759651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560000" h="5760000">
                <a:moveTo>
                  <a:pt x="0" y="0"/>
                </a:moveTo>
                <a:lnTo>
                  <a:pt x="7560000" y="0"/>
                </a:lnTo>
                <a:lnTo>
                  <a:pt x="7560000" y="5760000"/>
                </a:lnTo>
                <a:cubicBezTo>
                  <a:pt x="5040000" y="5760000"/>
                  <a:pt x="1806418" y="5635232"/>
                  <a:pt x="226503" y="5472035"/>
                </a:cubicBezTo>
                <a:cubicBezTo>
                  <a:pt x="117398" y="4014372"/>
                  <a:pt x="0" y="1920000"/>
                  <a:pt x="0" y="0"/>
                </a:cubicBezTo>
                <a:close/>
              </a:path>
            </a:pathLst>
          </a:custGeom>
          <a:gradFill>
            <a:gsLst>
              <a:gs pos="15000">
                <a:srgbClr val="99FFCC"/>
              </a:gs>
              <a:gs pos="0">
                <a:srgbClr val="66FFCC"/>
              </a:gs>
              <a:gs pos="13000">
                <a:srgbClr val="66FFCC"/>
              </a:gs>
              <a:gs pos="100000">
                <a:srgbClr val="99FFCC"/>
              </a:gs>
            </a:gsLst>
            <a:lin ang="5400000" scaled="1"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2000" b="1" baseline="0">
              <a:solidFill>
                <a:schemeClr val="tx1"/>
              </a:solidFill>
              <a:latin typeface="Bradley Hand ITC" panose="03070402050302030203" pitchFamily="66" charset="0"/>
            </a:endParaRPr>
          </a:p>
        </xdr:txBody>
      </xdr:sp>
      <xdr:sp macro="" textlink="">
        <xdr:nvSpPr>
          <xdr:cNvPr id="70" name="Schrift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5840914" y="1766450"/>
            <a:ext cx="3540069" cy="2759651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560000" h="5760000">
                <a:moveTo>
                  <a:pt x="0" y="0"/>
                </a:moveTo>
                <a:lnTo>
                  <a:pt x="7560000" y="0"/>
                </a:lnTo>
                <a:lnTo>
                  <a:pt x="7560000" y="5760000"/>
                </a:lnTo>
                <a:cubicBezTo>
                  <a:pt x="5040000" y="5760000"/>
                  <a:pt x="1806418" y="5635232"/>
                  <a:pt x="226503" y="5472035"/>
                </a:cubicBezTo>
                <a:cubicBezTo>
                  <a:pt x="117398" y="4014372"/>
                  <a:pt x="0" y="1920000"/>
                  <a:pt x="0" y="0"/>
                </a:cubicBezTo>
                <a:close/>
              </a:path>
            </a:pathLst>
          </a:custGeom>
          <a:gradFill>
            <a:gsLst>
              <a:gs pos="71000">
                <a:srgbClr val="6FFFB7">
                  <a:alpha val="0"/>
                </a:srgbClr>
              </a:gs>
              <a:gs pos="81000">
                <a:srgbClr val="69FFB4"/>
              </a:gs>
              <a:gs pos="12000">
                <a:srgbClr val="99FFCC">
                  <a:alpha val="0"/>
                </a:srgbClr>
              </a:gs>
              <a:gs pos="0">
                <a:srgbClr val="66FFCC">
                  <a:alpha val="0"/>
                </a:srgbClr>
              </a:gs>
              <a:gs pos="11000">
                <a:srgbClr val="66FFCC">
                  <a:alpha val="0"/>
                </a:srgbClr>
              </a:gs>
              <a:gs pos="100000">
                <a:srgbClr val="69FFB4">
                  <a:lumMod val="70000"/>
                </a:srgbClr>
              </a:gs>
            </a:gsLst>
            <a:lin ang="7200000" scaled="0"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2000" b="1" baseline="0">
                <a:solidFill>
                  <a:schemeClr val="tx1"/>
                </a:solidFill>
                <a:latin typeface="Bradley Hand ITC" panose="03070402050302030203" pitchFamily="66" charset="0"/>
              </a:rPr>
              <a:t>Emission</a:t>
            </a:r>
          </a:p>
        </xdr:txBody>
      </xdr:sp>
    </xdr:grpSp>
    <xdr:clientData/>
  </xdr:twoCellAnchor>
  <xdr:twoCellAnchor>
    <xdr:from>
      <xdr:col>15</xdr:col>
      <xdr:colOff>653929</xdr:colOff>
      <xdr:row>11</xdr:row>
      <xdr:rowOff>54027</xdr:rowOff>
    </xdr:from>
    <xdr:to>
      <xdr:col>19</xdr:col>
      <xdr:colOff>255604</xdr:colOff>
      <xdr:row>18</xdr:row>
      <xdr:rowOff>160527</xdr:rowOff>
    </xdr:to>
    <xdr:grpSp>
      <xdr:nvGrpSpPr>
        <xdr:cNvPr id="64" name="post-it blau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 rot="21564932">
          <a:off x="9934000" y="2149527"/>
          <a:ext cx="1441361" cy="1440000"/>
          <a:chOff x="5840914" y="1766450"/>
          <a:chExt cx="3540069" cy="2759651"/>
        </a:xfrm>
      </xdr:grpSpPr>
      <xdr:sp macro="" textlink="">
        <xdr:nvSpPr>
          <xdr:cNvPr id="65" name="Schatten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5937908" y="2258073"/>
            <a:ext cx="3209227" cy="2160796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103896 w 7368949"/>
              <a:gd name="connsiteY0" fmla="*/ 208749 h 5760000"/>
              <a:gd name="connsiteX1" fmla="*/ 7368949 w 7368949"/>
              <a:gd name="connsiteY1" fmla="*/ 0 h 5760000"/>
              <a:gd name="connsiteX2" fmla="*/ 7368949 w 7368949"/>
              <a:gd name="connsiteY2" fmla="*/ 5760000 h 5760000"/>
              <a:gd name="connsiteX3" fmla="*/ 35452 w 7368949"/>
              <a:gd name="connsiteY3" fmla="*/ 5472035 h 5760000"/>
              <a:gd name="connsiteX4" fmla="*/ 103896 w 7368949"/>
              <a:gd name="connsiteY4" fmla="*/ 208749 h 5760000"/>
              <a:gd name="connsiteX0" fmla="*/ 103896 w 7368949"/>
              <a:gd name="connsiteY0" fmla="*/ 59644 h 5610895"/>
              <a:gd name="connsiteX1" fmla="*/ 7135025 w 7368949"/>
              <a:gd name="connsiteY1" fmla="*/ 0 h 5610895"/>
              <a:gd name="connsiteX2" fmla="*/ 7368949 w 7368949"/>
              <a:gd name="connsiteY2" fmla="*/ 5610895 h 5610895"/>
              <a:gd name="connsiteX3" fmla="*/ 35452 w 7368949"/>
              <a:gd name="connsiteY3" fmla="*/ 5322930 h 5610895"/>
              <a:gd name="connsiteX4" fmla="*/ 103896 w 7368949"/>
              <a:gd name="connsiteY4" fmla="*/ 59644 h 5610895"/>
              <a:gd name="connsiteX0" fmla="*/ 103896 w 7206220"/>
              <a:gd name="connsiteY0" fmla="*/ 59644 h 5463072"/>
              <a:gd name="connsiteX1" fmla="*/ 7135025 w 7206220"/>
              <a:gd name="connsiteY1" fmla="*/ 0 h 5463072"/>
              <a:gd name="connsiteX2" fmla="*/ 7206220 w 7206220"/>
              <a:gd name="connsiteY2" fmla="*/ 5461788 h 5463072"/>
              <a:gd name="connsiteX3" fmla="*/ 35452 w 7206220"/>
              <a:gd name="connsiteY3" fmla="*/ 5322930 h 5463072"/>
              <a:gd name="connsiteX4" fmla="*/ 103896 w 7206220"/>
              <a:gd name="connsiteY4" fmla="*/ 59644 h 5463072"/>
              <a:gd name="connsiteX0" fmla="*/ 103896 w 7135025"/>
              <a:gd name="connsiteY0" fmla="*/ 59644 h 5386354"/>
              <a:gd name="connsiteX1" fmla="*/ 7135025 w 7135025"/>
              <a:gd name="connsiteY1" fmla="*/ 0 h 5386354"/>
              <a:gd name="connsiteX2" fmla="*/ 7053660 w 7135025"/>
              <a:gd name="connsiteY2" fmla="*/ 5282861 h 5386354"/>
              <a:gd name="connsiteX3" fmla="*/ 35452 w 7135025"/>
              <a:gd name="connsiteY3" fmla="*/ 5322930 h 5386354"/>
              <a:gd name="connsiteX4" fmla="*/ 103896 w 7135025"/>
              <a:gd name="connsiteY4" fmla="*/ 59644 h 5386354"/>
              <a:gd name="connsiteX0" fmla="*/ 103896 w 7135025"/>
              <a:gd name="connsiteY0" fmla="*/ 59644 h 5358471"/>
              <a:gd name="connsiteX1" fmla="*/ 7135025 w 7135025"/>
              <a:gd name="connsiteY1" fmla="*/ 0 h 5358471"/>
              <a:gd name="connsiteX2" fmla="*/ 6555304 w 7135025"/>
              <a:gd name="connsiteY2" fmla="*/ 5034353 h 5358471"/>
              <a:gd name="connsiteX3" fmla="*/ 35452 w 7135025"/>
              <a:gd name="connsiteY3" fmla="*/ 5322930 h 5358471"/>
              <a:gd name="connsiteX4" fmla="*/ 103896 w 7135025"/>
              <a:gd name="connsiteY4" fmla="*/ 59644 h 5358471"/>
              <a:gd name="connsiteX0" fmla="*/ 103896 w 7135025"/>
              <a:gd name="connsiteY0" fmla="*/ 59644 h 5369028"/>
              <a:gd name="connsiteX1" fmla="*/ 7135025 w 7135025"/>
              <a:gd name="connsiteY1" fmla="*/ 0 h 5369028"/>
              <a:gd name="connsiteX2" fmla="*/ 6697692 w 7135025"/>
              <a:gd name="connsiteY2" fmla="*/ 5163577 h 5369028"/>
              <a:gd name="connsiteX3" fmla="*/ 35452 w 7135025"/>
              <a:gd name="connsiteY3" fmla="*/ 5322930 h 5369028"/>
              <a:gd name="connsiteX4" fmla="*/ 103896 w 7135025"/>
              <a:gd name="connsiteY4" fmla="*/ 59644 h 5369028"/>
              <a:gd name="connsiteX0" fmla="*/ 103896 w 7135025"/>
              <a:gd name="connsiteY0" fmla="*/ 59644 h 5407427"/>
              <a:gd name="connsiteX1" fmla="*/ 7135025 w 7135025"/>
              <a:gd name="connsiteY1" fmla="*/ 0 h 5407427"/>
              <a:gd name="connsiteX2" fmla="*/ 6697692 w 7135025"/>
              <a:gd name="connsiteY2" fmla="*/ 5163577 h 5407427"/>
              <a:gd name="connsiteX3" fmla="*/ 35452 w 7135025"/>
              <a:gd name="connsiteY3" fmla="*/ 5322930 h 5407427"/>
              <a:gd name="connsiteX4" fmla="*/ 103896 w 7135025"/>
              <a:gd name="connsiteY4" fmla="*/ 59644 h 5407427"/>
              <a:gd name="connsiteX0" fmla="*/ 103896 w 7135025"/>
              <a:gd name="connsiteY0" fmla="*/ 59644 h 5387079"/>
              <a:gd name="connsiteX1" fmla="*/ 7135025 w 7135025"/>
              <a:gd name="connsiteY1" fmla="*/ 0 h 5387079"/>
              <a:gd name="connsiteX2" fmla="*/ 6697692 w 7135025"/>
              <a:gd name="connsiteY2" fmla="*/ 5163577 h 5387079"/>
              <a:gd name="connsiteX3" fmla="*/ 35452 w 7135025"/>
              <a:gd name="connsiteY3" fmla="*/ 5322930 h 5387079"/>
              <a:gd name="connsiteX4" fmla="*/ 103896 w 7135025"/>
              <a:gd name="connsiteY4" fmla="*/ 59644 h 5387079"/>
              <a:gd name="connsiteX0" fmla="*/ 843210 w 7108355"/>
              <a:gd name="connsiteY0" fmla="*/ 877021 h 5387079"/>
              <a:gd name="connsiteX1" fmla="*/ 7108355 w 7108355"/>
              <a:gd name="connsiteY1" fmla="*/ 0 h 5387079"/>
              <a:gd name="connsiteX2" fmla="*/ 6671022 w 7108355"/>
              <a:gd name="connsiteY2" fmla="*/ 5163577 h 5387079"/>
              <a:gd name="connsiteX3" fmla="*/ 8782 w 7108355"/>
              <a:gd name="connsiteY3" fmla="*/ 5322930 h 5387079"/>
              <a:gd name="connsiteX4" fmla="*/ 843210 w 7108355"/>
              <a:gd name="connsiteY4" fmla="*/ 877021 h 5387079"/>
              <a:gd name="connsiteX0" fmla="*/ 853791 w 7118936"/>
              <a:gd name="connsiteY0" fmla="*/ 877021 h 5387079"/>
              <a:gd name="connsiteX1" fmla="*/ 7118936 w 7118936"/>
              <a:gd name="connsiteY1" fmla="*/ 0 h 5387079"/>
              <a:gd name="connsiteX2" fmla="*/ 6681603 w 7118936"/>
              <a:gd name="connsiteY2" fmla="*/ 5163577 h 5387079"/>
              <a:gd name="connsiteX3" fmla="*/ 19363 w 7118936"/>
              <a:gd name="connsiteY3" fmla="*/ 5322930 h 5387079"/>
              <a:gd name="connsiteX4" fmla="*/ 853791 w 7118936"/>
              <a:gd name="connsiteY4" fmla="*/ 877021 h 5387079"/>
              <a:gd name="connsiteX0" fmla="*/ 853791 w 6853470"/>
              <a:gd name="connsiteY0" fmla="*/ 1 h 4510059"/>
              <a:gd name="connsiteX1" fmla="*/ 6853471 w 6853470"/>
              <a:gd name="connsiteY1" fmla="*/ 2572715 h 4510059"/>
              <a:gd name="connsiteX2" fmla="*/ 6681603 w 6853470"/>
              <a:gd name="connsiteY2" fmla="*/ 4286557 h 4510059"/>
              <a:gd name="connsiteX3" fmla="*/ 19363 w 6853470"/>
              <a:gd name="connsiteY3" fmla="*/ 4445910 h 4510059"/>
              <a:gd name="connsiteX4" fmla="*/ 853791 w 6853470"/>
              <a:gd name="connsiteY4" fmla="*/ 1 h 45100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6853470" h="4510059">
                <a:moveTo>
                  <a:pt x="853791" y="1"/>
                </a:moveTo>
                <a:lnTo>
                  <a:pt x="6853471" y="2572715"/>
                </a:lnTo>
                <a:lnTo>
                  <a:pt x="6681603" y="4286557"/>
                </a:lnTo>
                <a:cubicBezTo>
                  <a:pt x="4171772" y="4425722"/>
                  <a:pt x="1599278" y="4609107"/>
                  <a:pt x="19363" y="4445910"/>
                </a:cubicBezTo>
                <a:cubicBezTo>
                  <a:pt x="-89742" y="2988247"/>
                  <a:pt x="272161" y="1828868"/>
                  <a:pt x="853791" y="1"/>
                </a:cubicBezTo>
                <a:close/>
              </a:path>
            </a:pathLst>
          </a:custGeom>
          <a:solidFill>
            <a:schemeClr val="bg1">
              <a:lumMod val="85000"/>
            </a:schemeClr>
          </a:solidFill>
          <a:ln>
            <a:noFill/>
          </a:ln>
          <a:effectLst>
            <a:outerShdw blurRad="152400" dist="25400" dir="72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2000" b="1" baseline="0">
              <a:solidFill>
                <a:schemeClr val="tx1"/>
              </a:solidFill>
              <a:latin typeface="Bradley Hand ITC" panose="03070402050302030203" pitchFamily="66" charset="0"/>
            </a:endParaRPr>
          </a:p>
        </xdr:txBody>
      </xdr:sp>
      <xdr:sp macro="" textlink="">
        <xdr:nvSpPr>
          <xdr:cNvPr id="66" name="Farbe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5840914" y="1766450"/>
            <a:ext cx="3540069" cy="2759651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560000" h="5760000">
                <a:moveTo>
                  <a:pt x="0" y="0"/>
                </a:moveTo>
                <a:lnTo>
                  <a:pt x="7560000" y="0"/>
                </a:lnTo>
                <a:lnTo>
                  <a:pt x="7560000" y="5760000"/>
                </a:lnTo>
                <a:cubicBezTo>
                  <a:pt x="5040000" y="5760000"/>
                  <a:pt x="1806418" y="5635232"/>
                  <a:pt x="226503" y="5472035"/>
                </a:cubicBezTo>
                <a:cubicBezTo>
                  <a:pt x="117398" y="4014372"/>
                  <a:pt x="0" y="1920000"/>
                  <a:pt x="0" y="0"/>
                </a:cubicBezTo>
                <a:close/>
              </a:path>
            </a:pathLst>
          </a:custGeom>
          <a:gradFill>
            <a:gsLst>
              <a:gs pos="15000">
                <a:srgbClr val="99ECFF"/>
              </a:gs>
              <a:gs pos="0">
                <a:srgbClr val="67E2FF"/>
              </a:gs>
              <a:gs pos="13000">
                <a:srgbClr val="67E2FF"/>
              </a:gs>
              <a:gs pos="100000">
                <a:srgbClr val="99ECFF"/>
              </a:gs>
            </a:gsLst>
            <a:lin ang="5400000" scaled="1"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 sz="2000" b="1" baseline="0">
              <a:solidFill>
                <a:schemeClr val="tx1"/>
              </a:solidFill>
              <a:latin typeface="Bradley Hand ITC" panose="03070402050302030203" pitchFamily="66" charset="0"/>
            </a:endParaRPr>
          </a:p>
        </xdr:txBody>
      </xdr:sp>
      <xdr:sp macro="" textlink="">
        <xdr:nvSpPr>
          <xdr:cNvPr id="67" name="Schrift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5840914" y="1766450"/>
            <a:ext cx="3540069" cy="2759651"/>
          </a:xfrm>
          <a:custGeom>
            <a:avLst/>
            <a:gdLst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0 w 7560000"/>
              <a:gd name="connsiteY3" fmla="*/ 5760000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125835 w 7560000"/>
              <a:gd name="connsiteY3" fmla="*/ 5525108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147919 w 7707919"/>
              <a:gd name="connsiteY0" fmla="*/ 0 h 5760000"/>
              <a:gd name="connsiteX1" fmla="*/ 7707919 w 7707919"/>
              <a:gd name="connsiteY1" fmla="*/ 0 h 5760000"/>
              <a:gd name="connsiteX2" fmla="*/ 7707919 w 7707919"/>
              <a:gd name="connsiteY2" fmla="*/ 5760000 h 5760000"/>
              <a:gd name="connsiteX3" fmla="*/ 374422 w 7707919"/>
              <a:gd name="connsiteY3" fmla="*/ 5416051 h 5760000"/>
              <a:gd name="connsiteX4" fmla="*/ 147919 w 7707919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801647"/>
              <a:gd name="connsiteX1" fmla="*/ 7560000 w 7560000"/>
              <a:gd name="connsiteY1" fmla="*/ 0 h 5801647"/>
              <a:gd name="connsiteX2" fmla="*/ 7560000 w 7560000"/>
              <a:gd name="connsiteY2" fmla="*/ 5760000 h 5801647"/>
              <a:gd name="connsiteX3" fmla="*/ 226503 w 7560000"/>
              <a:gd name="connsiteY3" fmla="*/ 5416051 h 5801647"/>
              <a:gd name="connsiteX4" fmla="*/ 0 w 7560000"/>
              <a:gd name="connsiteY4" fmla="*/ 0 h 5801647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16051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  <a:gd name="connsiteX0" fmla="*/ 0 w 7560000"/>
              <a:gd name="connsiteY0" fmla="*/ 0 h 5760000"/>
              <a:gd name="connsiteX1" fmla="*/ 7560000 w 7560000"/>
              <a:gd name="connsiteY1" fmla="*/ 0 h 5760000"/>
              <a:gd name="connsiteX2" fmla="*/ 7560000 w 7560000"/>
              <a:gd name="connsiteY2" fmla="*/ 5760000 h 5760000"/>
              <a:gd name="connsiteX3" fmla="*/ 226503 w 7560000"/>
              <a:gd name="connsiteY3" fmla="*/ 5472035 h 5760000"/>
              <a:gd name="connsiteX4" fmla="*/ 0 w 7560000"/>
              <a:gd name="connsiteY4" fmla="*/ 0 h 576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560000" h="5760000">
                <a:moveTo>
                  <a:pt x="0" y="0"/>
                </a:moveTo>
                <a:lnTo>
                  <a:pt x="7560000" y="0"/>
                </a:lnTo>
                <a:lnTo>
                  <a:pt x="7560000" y="5760000"/>
                </a:lnTo>
                <a:cubicBezTo>
                  <a:pt x="5040000" y="5760000"/>
                  <a:pt x="1806418" y="5635232"/>
                  <a:pt x="226503" y="5472035"/>
                </a:cubicBezTo>
                <a:cubicBezTo>
                  <a:pt x="117398" y="4014372"/>
                  <a:pt x="0" y="1920000"/>
                  <a:pt x="0" y="0"/>
                </a:cubicBezTo>
                <a:close/>
              </a:path>
            </a:pathLst>
          </a:custGeom>
          <a:gradFill>
            <a:gsLst>
              <a:gs pos="71000">
                <a:srgbClr val="6FE4FF">
                  <a:alpha val="0"/>
                </a:srgbClr>
              </a:gs>
              <a:gs pos="81000">
                <a:srgbClr val="69E2FF"/>
              </a:gs>
              <a:gs pos="12000">
                <a:srgbClr val="99ECFF">
                  <a:alpha val="0"/>
                </a:srgbClr>
              </a:gs>
              <a:gs pos="0">
                <a:srgbClr val="67E2FF">
                  <a:alpha val="0"/>
                </a:srgbClr>
              </a:gs>
              <a:gs pos="11000">
                <a:srgbClr val="67E2FF">
                  <a:alpha val="0"/>
                </a:srgbClr>
              </a:gs>
              <a:gs pos="100000">
                <a:srgbClr val="00CCFC"/>
              </a:gs>
            </a:gsLst>
            <a:lin ang="7200000" scaled="0"/>
          </a:gra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2000" b="1" baseline="0">
                <a:solidFill>
                  <a:schemeClr val="tx1"/>
                </a:solidFill>
                <a:latin typeface="Bradley Hand ITC" panose="03070402050302030203" pitchFamily="66" charset="0"/>
              </a:rPr>
              <a:t>Kosten</a:t>
            </a:r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6</xdr:col>
      <xdr:colOff>2</xdr:colOff>
      <xdr:row>13</xdr:row>
      <xdr:rowOff>16257</xdr:rowOff>
    </xdr:to>
    <xdr:grpSp>
      <xdr:nvGrpSpPr>
        <xdr:cNvPr id="75" name="Gruppieren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>
          <a:grpSpLocks noChangeAspect="1"/>
        </xdr:cNvGrpSpPr>
      </xdr:nvGrpSpPr>
      <xdr:grpSpPr>
        <a:xfrm>
          <a:off x="2046514" y="2286000"/>
          <a:ext cx="190502" cy="206757"/>
          <a:chOff x="2136000" y="1629000"/>
          <a:chExt cx="3600000" cy="3600000"/>
        </a:xfrm>
      </xdr:grpSpPr>
      <xdr:sp macro="" textlink="">
        <xdr:nvSpPr>
          <xdr:cNvPr id="81" name="Freihandform: Form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2136000" y="1629000"/>
            <a:ext cx="3600000" cy="3600000"/>
          </a:xfrm>
          <a:custGeom>
            <a:avLst/>
            <a:gdLst>
              <a:gd name="connsiteX0" fmla="*/ 360000 w 3600000"/>
              <a:gd name="connsiteY0" fmla="*/ 360000 h 3600000"/>
              <a:gd name="connsiteX1" fmla="*/ 360000 w 3600000"/>
              <a:gd name="connsiteY1" fmla="*/ 3240000 h 3600000"/>
              <a:gd name="connsiteX2" fmla="*/ 3240000 w 3600000"/>
              <a:gd name="connsiteY2" fmla="*/ 3240000 h 3600000"/>
              <a:gd name="connsiteX3" fmla="*/ 3240000 w 3600000"/>
              <a:gd name="connsiteY3" fmla="*/ 360000 h 3600000"/>
              <a:gd name="connsiteX4" fmla="*/ 0 w 3600000"/>
              <a:gd name="connsiteY4" fmla="*/ 0 h 3600000"/>
              <a:gd name="connsiteX5" fmla="*/ 3600000 w 3600000"/>
              <a:gd name="connsiteY5" fmla="*/ 0 h 3600000"/>
              <a:gd name="connsiteX6" fmla="*/ 3600000 w 3600000"/>
              <a:gd name="connsiteY6" fmla="*/ 3600000 h 3600000"/>
              <a:gd name="connsiteX7" fmla="*/ 0 w 3600000"/>
              <a:gd name="connsiteY7" fmla="*/ 3600000 h 360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600000" h="3600000">
                <a:moveTo>
                  <a:pt x="360000" y="360000"/>
                </a:moveTo>
                <a:lnTo>
                  <a:pt x="360000" y="3240000"/>
                </a:lnTo>
                <a:lnTo>
                  <a:pt x="3240000" y="3240000"/>
                </a:lnTo>
                <a:lnTo>
                  <a:pt x="3240000" y="360000"/>
                </a:lnTo>
                <a:close/>
                <a:moveTo>
                  <a:pt x="0" y="0"/>
                </a:moveTo>
                <a:lnTo>
                  <a:pt x="3600000" y="0"/>
                </a:lnTo>
                <a:lnTo>
                  <a:pt x="3600000" y="3600000"/>
                </a:lnTo>
                <a:lnTo>
                  <a:pt x="0" y="3600000"/>
                </a:lnTo>
                <a:close/>
              </a:path>
            </a:pathLst>
          </a:cu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82" name="Freihandform: Form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2496000" y="1989000"/>
            <a:ext cx="2880001" cy="2880001"/>
          </a:xfrm>
          <a:custGeom>
            <a:avLst/>
            <a:gdLst>
              <a:gd name="connsiteX0" fmla="*/ 2880000 w 2880001"/>
              <a:gd name="connsiteY0" fmla="*/ 2031860 h 2880001"/>
              <a:gd name="connsiteX1" fmla="*/ 2880000 w 2880001"/>
              <a:gd name="connsiteY1" fmla="*/ 2767212 h 2880001"/>
              <a:gd name="connsiteX2" fmla="*/ 2814881 w 2880001"/>
              <a:gd name="connsiteY2" fmla="*/ 2880001 h 2880001"/>
              <a:gd name="connsiteX3" fmla="*/ 2390326 w 2880001"/>
              <a:gd name="connsiteY3" fmla="*/ 2880001 h 2880001"/>
              <a:gd name="connsiteX4" fmla="*/ 2880001 w 2880001"/>
              <a:gd name="connsiteY4" fmla="*/ 424786 h 2880001"/>
              <a:gd name="connsiteX5" fmla="*/ 2880001 w 2880001"/>
              <a:gd name="connsiteY5" fmla="*/ 1160138 h 2880001"/>
              <a:gd name="connsiteX6" fmla="*/ 1887038 w 2880001"/>
              <a:gd name="connsiteY6" fmla="*/ 2880000 h 2880001"/>
              <a:gd name="connsiteX7" fmla="*/ 1462482 w 2880001"/>
              <a:gd name="connsiteY7" fmla="*/ 2880000 h 2880001"/>
              <a:gd name="connsiteX8" fmla="*/ 2197404 w 2880001"/>
              <a:gd name="connsiteY8" fmla="*/ 0 h 2880001"/>
              <a:gd name="connsiteX9" fmla="*/ 2621959 w 2880001"/>
              <a:gd name="connsiteY9" fmla="*/ 0 h 2880001"/>
              <a:gd name="connsiteX10" fmla="*/ 959190 w 2880001"/>
              <a:gd name="connsiteY10" fmla="*/ 2880000 h 2880001"/>
              <a:gd name="connsiteX11" fmla="*/ 534634 w 2880001"/>
              <a:gd name="connsiteY11" fmla="*/ 2880000 h 2880001"/>
              <a:gd name="connsiteX12" fmla="*/ 1269559 w 2880001"/>
              <a:gd name="connsiteY12" fmla="*/ 0 h 2880001"/>
              <a:gd name="connsiteX13" fmla="*/ 1694114 w 2880001"/>
              <a:gd name="connsiteY13" fmla="*/ 0 h 2880001"/>
              <a:gd name="connsiteX14" fmla="*/ 31346 w 2880001"/>
              <a:gd name="connsiteY14" fmla="*/ 2880000 h 2880001"/>
              <a:gd name="connsiteX15" fmla="*/ 1 w 2880001"/>
              <a:gd name="connsiteY15" fmla="*/ 2880000 h 2880001"/>
              <a:gd name="connsiteX16" fmla="*/ 1 w 2880001"/>
              <a:gd name="connsiteY16" fmla="*/ 2198939 h 2880001"/>
              <a:gd name="connsiteX17" fmla="*/ 351136 w 2880001"/>
              <a:gd name="connsiteY17" fmla="*/ 0 h 2880001"/>
              <a:gd name="connsiteX18" fmla="*/ 775692 w 2880001"/>
              <a:gd name="connsiteY18" fmla="*/ 0 h 2880001"/>
              <a:gd name="connsiteX19" fmla="*/ 0 w 2880001"/>
              <a:gd name="connsiteY19" fmla="*/ 1343538 h 2880001"/>
              <a:gd name="connsiteX20" fmla="*/ 0 w 2880001"/>
              <a:gd name="connsiteY20" fmla="*/ 608186 h 288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880001" h="2880001">
                <a:moveTo>
                  <a:pt x="2880000" y="2031860"/>
                </a:moveTo>
                <a:lnTo>
                  <a:pt x="2880000" y="2767212"/>
                </a:lnTo>
                <a:lnTo>
                  <a:pt x="2814881" y="2880001"/>
                </a:lnTo>
                <a:lnTo>
                  <a:pt x="2390326" y="2880001"/>
                </a:lnTo>
                <a:close/>
                <a:moveTo>
                  <a:pt x="2880001" y="424786"/>
                </a:moveTo>
                <a:lnTo>
                  <a:pt x="2880001" y="1160138"/>
                </a:lnTo>
                <a:lnTo>
                  <a:pt x="1887038" y="2880000"/>
                </a:lnTo>
                <a:lnTo>
                  <a:pt x="1462482" y="2880000"/>
                </a:lnTo>
                <a:close/>
                <a:moveTo>
                  <a:pt x="2197404" y="0"/>
                </a:moveTo>
                <a:lnTo>
                  <a:pt x="2621959" y="0"/>
                </a:lnTo>
                <a:lnTo>
                  <a:pt x="959190" y="2880000"/>
                </a:lnTo>
                <a:lnTo>
                  <a:pt x="534634" y="2880000"/>
                </a:lnTo>
                <a:close/>
                <a:moveTo>
                  <a:pt x="1269559" y="0"/>
                </a:moveTo>
                <a:lnTo>
                  <a:pt x="1694114" y="0"/>
                </a:lnTo>
                <a:lnTo>
                  <a:pt x="31346" y="2880000"/>
                </a:lnTo>
                <a:lnTo>
                  <a:pt x="1" y="2880000"/>
                </a:lnTo>
                <a:lnTo>
                  <a:pt x="1" y="2198939"/>
                </a:lnTo>
                <a:close/>
                <a:moveTo>
                  <a:pt x="351136" y="0"/>
                </a:moveTo>
                <a:lnTo>
                  <a:pt x="775692" y="0"/>
                </a:lnTo>
                <a:lnTo>
                  <a:pt x="0" y="1343538"/>
                </a:lnTo>
                <a:lnTo>
                  <a:pt x="0" y="608186"/>
                </a:lnTo>
                <a:close/>
              </a:path>
            </a:pathLst>
          </a:cu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2</xdr:colOff>
      <xdr:row>19</xdr:row>
      <xdr:rowOff>16257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>
          <a:grpSpLocks noChangeAspect="1"/>
        </xdr:cNvGrpSpPr>
      </xdr:nvGrpSpPr>
      <xdr:grpSpPr>
        <a:xfrm>
          <a:off x="2046514" y="3429000"/>
          <a:ext cx="190502" cy="206757"/>
          <a:chOff x="2136000" y="1629000"/>
          <a:chExt cx="3600000" cy="3600000"/>
        </a:xfrm>
      </xdr:grpSpPr>
      <xdr:sp macro="" textlink="">
        <xdr:nvSpPr>
          <xdr:cNvPr id="87" name="Freihandform: Form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136000" y="1629000"/>
            <a:ext cx="3600000" cy="3600000"/>
          </a:xfrm>
          <a:custGeom>
            <a:avLst/>
            <a:gdLst>
              <a:gd name="connsiteX0" fmla="*/ 360000 w 3600000"/>
              <a:gd name="connsiteY0" fmla="*/ 360000 h 3600000"/>
              <a:gd name="connsiteX1" fmla="*/ 360000 w 3600000"/>
              <a:gd name="connsiteY1" fmla="*/ 3240000 h 3600000"/>
              <a:gd name="connsiteX2" fmla="*/ 3240000 w 3600000"/>
              <a:gd name="connsiteY2" fmla="*/ 3240000 h 3600000"/>
              <a:gd name="connsiteX3" fmla="*/ 3240000 w 3600000"/>
              <a:gd name="connsiteY3" fmla="*/ 360000 h 3600000"/>
              <a:gd name="connsiteX4" fmla="*/ 0 w 3600000"/>
              <a:gd name="connsiteY4" fmla="*/ 0 h 3600000"/>
              <a:gd name="connsiteX5" fmla="*/ 3600000 w 3600000"/>
              <a:gd name="connsiteY5" fmla="*/ 0 h 3600000"/>
              <a:gd name="connsiteX6" fmla="*/ 3600000 w 3600000"/>
              <a:gd name="connsiteY6" fmla="*/ 3600000 h 3600000"/>
              <a:gd name="connsiteX7" fmla="*/ 0 w 3600000"/>
              <a:gd name="connsiteY7" fmla="*/ 3600000 h 360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600000" h="3600000">
                <a:moveTo>
                  <a:pt x="360000" y="360000"/>
                </a:moveTo>
                <a:lnTo>
                  <a:pt x="360000" y="3240000"/>
                </a:lnTo>
                <a:lnTo>
                  <a:pt x="3240000" y="3240000"/>
                </a:lnTo>
                <a:lnTo>
                  <a:pt x="3240000" y="360000"/>
                </a:lnTo>
                <a:close/>
                <a:moveTo>
                  <a:pt x="0" y="0"/>
                </a:moveTo>
                <a:lnTo>
                  <a:pt x="3600000" y="0"/>
                </a:lnTo>
                <a:lnTo>
                  <a:pt x="3600000" y="3600000"/>
                </a:lnTo>
                <a:lnTo>
                  <a:pt x="0" y="3600000"/>
                </a:lnTo>
                <a:close/>
              </a:path>
            </a:pathLst>
          </a:cu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88" name="Freihandform: Form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496000" y="1989000"/>
            <a:ext cx="2880001" cy="2880001"/>
          </a:xfrm>
          <a:custGeom>
            <a:avLst/>
            <a:gdLst>
              <a:gd name="connsiteX0" fmla="*/ 2880000 w 2880001"/>
              <a:gd name="connsiteY0" fmla="*/ 2031860 h 2880001"/>
              <a:gd name="connsiteX1" fmla="*/ 2880000 w 2880001"/>
              <a:gd name="connsiteY1" fmla="*/ 2767212 h 2880001"/>
              <a:gd name="connsiteX2" fmla="*/ 2814881 w 2880001"/>
              <a:gd name="connsiteY2" fmla="*/ 2880001 h 2880001"/>
              <a:gd name="connsiteX3" fmla="*/ 2390326 w 2880001"/>
              <a:gd name="connsiteY3" fmla="*/ 2880001 h 2880001"/>
              <a:gd name="connsiteX4" fmla="*/ 2880001 w 2880001"/>
              <a:gd name="connsiteY4" fmla="*/ 424786 h 2880001"/>
              <a:gd name="connsiteX5" fmla="*/ 2880001 w 2880001"/>
              <a:gd name="connsiteY5" fmla="*/ 1160138 h 2880001"/>
              <a:gd name="connsiteX6" fmla="*/ 1887038 w 2880001"/>
              <a:gd name="connsiteY6" fmla="*/ 2880000 h 2880001"/>
              <a:gd name="connsiteX7" fmla="*/ 1462482 w 2880001"/>
              <a:gd name="connsiteY7" fmla="*/ 2880000 h 2880001"/>
              <a:gd name="connsiteX8" fmla="*/ 2197404 w 2880001"/>
              <a:gd name="connsiteY8" fmla="*/ 0 h 2880001"/>
              <a:gd name="connsiteX9" fmla="*/ 2621959 w 2880001"/>
              <a:gd name="connsiteY9" fmla="*/ 0 h 2880001"/>
              <a:gd name="connsiteX10" fmla="*/ 959190 w 2880001"/>
              <a:gd name="connsiteY10" fmla="*/ 2880000 h 2880001"/>
              <a:gd name="connsiteX11" fmla="*/ 534634 w 2880001"/>
              <a:gd name="connsiteY11" fmla="*/ 2880000 h 2880001"/>
              <a:gd name="connsiteX12" fmla="*/ 1269559 w 2880001"/>
              <a:gd name="connsiteY12" fmla="*/ 0 h 2880001"/>
              <a:gd name="connsiteX13" fmla="*/ 1694114 w 2880001"/>
              <a:gd name="connsiteY13" fmla="*/ 0 h 2880001"/>
              <a:gd name="connsiteX14" fmla="*/ 31346 w 2880001"/>
              <a:gd name="connsiteY14" fmla="*/ 2880000 h 2880001"/>
              <a:gd name="connsiteX15" fmla="*/ 1 w 2880001"/>
              <a:gd name="connsiteY15" fmla="*/ 2880000 h 2880001"/>
              <a:gd name="connsiteX16" fmla="*/ 1 w 2880001"/>
              <a:gd name="connsiteY16" fmla="*/ 2198939 h 2880001"/>
              <a:gd name="connsiteX17" fmla="*/ 351136 w 2880001"/>
              <a:gd name="connsiteY17" fmla="*/ 0 h 2880001"/>
              <a:gd name="connsiteX18" fmla="*/ 775692 w 2880001"/>
              <a:gd name="connsiteY18" fmla="*/ 0 h 2880001"/>
              <a:gd name="connsiteX19" fmla="*/ 0 w 2880001"/>
              <a:gd name="connsiteY19" fmla="*/ 1343538 h 2880001"/>
              <a:gd name="connsiteX20" fmla="*/ 0 w 2880001"/>
              <a:gd name="connsiteY20" fmla="*/ 608186 h 288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880001" h="2880001">
                <a:moveTo>
                  <a:pt x="2880000" y="2031860"/>
                </a:moveTo>
                <a:lnTo>
                  <a:pt x="2880000" y="2767212"/>
                </a:lnTo>
                <a:lnTo>
                  <a:pt x="2814881" y="2880001"/>
                </a:lnTo>
                <a:lnTo>
                  <a:pt x="2390326" y="2880001"/>
                </a:lnTo>
                <a:close/>
                <a:moveTo>
                  <a:pt x="2880001" y="424786"/>
                </a:moveTo>
                <a:lnTo>
                  <a:pt x="2880001" y="1160138"/>
                </a:lnTo>
                <a:lnTo>
                  <a:pt x="1887038" y="2880000"/>
                </a:lnTo>
                <a:lnTo>
                  <a:pt x="1462482" y="2880000"/>
                </a:lnTo>
                <a:close/>
                <a:moveTo>
                  <a:pt x="2197404" y="0"/>
                </a:moveTo>
                <a:lnTo>
                  <a:pt x="2621959" y="0"/>
                </a:lnTo>
                <a:lnTo>
                  <a:pt x="959190" y="2880000"/>
                </a:lnTo>
                <a:lnTo>
                  <a:pt x="534634" y="2880000"/>
                </a:lnTo>
                <a:close/>
                <a:moveTo>
                  <a:pt x="1269559" y="0"/>
                </a:moveTo>
                <a:lnTo>
                  <a:pt x="1694114" y="0"/>
                </a:lnTo>
                <a:lnTo>
                  <a:pt x="31346" y="2880000"/>
                </a:lnTo>
                <a:lnTo>
                  <a:pt x="1" y="2880000"/>
                </a:lnTo>
                <a:lnTo>
                  <a:pt x="1" y="2198939"/>
                </a:lnTo>
                <a:close/>
                <a:moveTo>
                  <a:pt x="351136" y="0"/>
                </a:moveTo>
                <a:lnTo>
                  <a:pt x="775692" y="0"/>
                </a:lnTo>
                <a:lnTo>
                  <a:pt x="0" y="1343538"/>
                </a:lnTo>
                <a:lnTo>
                  <a:pt x="0" y="608186"/>
                </a:lnTo>
                <a:close/>
              </a:path>
            </a:pathLst>
          </a:cu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28</xdr:row>
      <xdr:rowOff>16255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>
          <a:grpSpLocks noChangeAspect="1"/>
        </xdr:cNvGrpSpPr>
      </xdr:nvGrpSpPr>
      <xdr:grpSpPr>
        <a:xfrm>
          <a:off x="2046514" y="5181600"/>
          <a:ext cx="190500" cy="206755"/>
          <a:chOff x="2136000" y="1629000"/>
          <a:chExt cx="3600000" cy="3600000"/>
        </a:xfrm>
      </xdr:grpSpPr>
      <xdr:sp macro="" textlink="">
        <xdr:nvSpPr>
          <xdr:cNvPr id="90" name="Freihandform: Form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136000" y="1629000"/>
            <a:ext cx="3600000" cy="3600000"/>
          </a:xfrm>
          <a:custGeom>
            <a:avLst/>
            <a:gdLst>
              <a:gd name="connsiteX0" fmla="*/ 360000 w 3600000"/>
              <a:gd name="connsiteY0" fmla="*/ 360000 h 3600000"/>
              <a:gd name="connsiteX1" fmla="*/ 360000 w 3600000"/>
              <a:gd name="connsiteY1" fmla="*/ 3240000 h 3600000"/>
              <a:gd name="connsiteX2" fmla="*/ 3240000 w 3600000"/>
              <a:gd name="connsiteY2" fmla="*/ 3240000 h 3600000"/>
              <a:gd name="connsiteX3" fmla="*/ 3240000 w 3600000"/>
              <a:gd name="connsiteY3" fmla="*/ 360000 h 3600000"/>
              <a:gd name="connsiteX4" fmla="*/ 0 w 3600000"/>
              <a:gd name="connsiteY4" fmla="*/ 0 h 3600000"/>
              <a:gd name="connsiteX5" fmla="*/ 3600000 w 3600000"/>
              <a:gd name="connsiteY5" fmla="*/ 0 h 3600000"/>
              <a:gd name="connsiteX6" fmla="*/ 3600000 w 3600000"/>
              <a:gd name="connsiteY6" fmla="*/ 3600000 h 3600000"/>
              <a:gd name="connsiteX7" fmla="*/ 0 w 3600000"/>
              <a:gd name="connsiteY7" fmla="*/ 3600000 h 360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600000" h="3600000">
                <a:moveTo>
                  <a:pt x="360000" y="360000"/>
                </a:moveTo>
                <a:lnTo>
                  <a:pt x="360000" y="3240000"/>
                </a:lnTo>
                <a:lnTo>
                  <a:pt x="3240000" y="3240000"/>
                </a:lnTo>
                <a:lnTo>
                  <a:pt x="3240000" y="360000"/>
                </a:lnTo>
                <a:close/>
                <a:moveTo>
                  <a:pt x="0" y="0"/>
                </a:moveTo>
                <a:lnTo>
                  <a:pt x="3600000" y="0"/>
                </a:lnTo>
                <a:lnTo>
                  <a:pt x="3600000" y="3600000"/>
                </a:lnTo>
                <a:lnTo>
                  <a:pt x="0" y="3600000"/>
                </a:lnTo>
                <a:close/>
              </a:path>
            </a:pathLst>
          </a:cu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91" name="Freihandform: Form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2496000" y="1989000"/>
            <a:ext cx="2880001" cy="2880001"/>
          </a:xfrm>
          <a:custGeom>
            <a:avLst/>
            <a:gdLst>
              <a:gd name="connsiteX0" fmla="*/ 2880000 w 2880001"/>
              <a:gd name="connsiteY0" fmla="*/ 2031860 h 2880001"/>
              <a:gd name="connsiteX1" fmla="*/ 2880000 w 2880001"/>
              <a:gd name="connsiteY1" fmla="*/ 2767212 h 2880001"/>
              <a:gd name="connsiteX2" fmla="*/ 2814881 w 2880001"/>
              <a:gd name="connsiteY2" fmla="*/ 2880001 h 2880001"/>
              <a:gd name="connsiteX3" fmla="*/ 2390326 w 2880001"/>
              <a:gd name="connsiteY3" fmla="*/ 2880001 h 2880001"/>
              <a:gd name="connsiteX4" fmla="*/ 2880001 w 2880001"/>
              <a:gd name="connsiteY4" fmla="*/ 424786 h 2880001"/>
              <a:gd name="connsiteX5" fmla="*/ 2880001 w 2880001"/>
              <a:gd name="connsiteY5" fmla="*/ 1160138 h 2880001"/>
              <a:gd name="connsiteX6" fmla="*/ 1887038 w 2880001"/>
              <a:gd name="connsiteY6" fmla="*/ 2880000 h 2880001"/>
              <a:gd name="connsiteX7" fmla="*/ 1462482 w 2880001"/>
              <a:gd name="connsiteY7" fmla="*/ 2880000 h 2880001"/>
              <a:gd name="connsiteX8" fmla="*/ 2197404 w 2880001"/>
              <a:gd name="connsiteY8" fmla="*/ 0 h 2880001"/>
              <a:gd name="connsiteX9" fmla="*/ 2621959 w 2880001"/>
              <a:gd name="connsiteY9" fmla="*/ 0 h 2880001"/>
              <a:gd name="connsiteX10" fmla="*/ 959190 w 2880001"/>
              <a:gd name="connsiteY10" fmla="*/ 2880000 h 2880001"/>
              <a:gd name="connsiteX11" fmla="*/ 534634 w 2880001"/>
              <a:gd name="connsiteY11" fmla="*/ 2880000 h 2880001"/>
              <a:gd name="connsiteX12" fmla="*/ 1269559 w 2880001"/>
              <a:gd name="connsiteY12" fmla="*/ 0 h 2880001"/>
              <a:gd name="connsiteX13" fmla="*/ 1694114 w 2880001"/>
              <a:gd name="connsiteY13" fmla="*/ 0 h 2880001"/>
              <a:gd name="connsiteX14" fmla="*/ 31346 w 2880001"/>
              <a:gd name="connsiteY14" fmla="*/ 2880000 h 2880001"/>
              <a:gd name="connsiteX15" fmla="*/ 1 w 2880001"/>
              <a:gd name="connsiteY15" fmla="*/ 2880000 h 2880001"/>
              <a:gd name="connsiteX16" fmla="*/ 1 w 2880001"/>
              <a:gd name="connsiteY16" fmla="*/ 2198939 h 2880001"/>
              <a:gd name="connsiteX17" fmla="*/ 351136 w 2880001"/>
              <a:gd name="connsiteY17" fmla="*/ 0 h 2880001"/>
              <a:gd name="connsiteX18" fmla="*/ 775692 w 2880001"/>
              <a:gd name="connsiteY18" fmla="*/ 0 h 2880001"/>
              <a:gd name="connsiteX19" fmla="*/ 0 w 2880001"/>
              <a:gd name="connsiteY19" fmla="*/ 1343538 h 2880001"/>
              <a:gd name="connsiteX20" fmla="*/ 0 w 2880001"/>
              <a:gd name="connsiteY20" fmla="*/ 608186 h 288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880001" h="2880001">
                <a:moveTo>
                  <a:pt x="2880000" y="2031860"/>
                </a:moveTo>
                <a:lnTo>
                  <a:pt x="2880000" y="2767212"/>
                </a:lnTo>
                <a:lnTo>
                  <a:pt x="2814881" y="2880001"/>
                </a:lnTo>
                <a:lnTo>
                  <a:pt x="2390326" y="2880001"/>
                </a:lnTo>
                <a:close/>
                <a:moveTo>
                  <a:pt x="2880001" y="424786"/>
                </a:moveTo>
                <a:lnTo>
                  <a:pt x="2880001" y="1160138"/>
                </a:lnTo>
                <a:lnTo>
                  <a:pt x="1887038" y="2880000"/>
                </a:lnTo>
                <a:lnTo>
                  <a:pt x="1462482" y="2880000"/>
                </a:lnTo>
                <a:close/>
                <a:moveTo>
                  <a:pt x="2197404" y="0"/>
                </a:moveTo>
                <a:lnTo>
                  <a:pt x="2621959" y="0"/>
                </a:lnTo>
                <a:lnTo>
                  <a:pt x="959190" y="2880000"/>
                </a:lnTo>
                <a:lnTo>
                  <a:pt x="534634" y="2880000"/>
                </a:lnTo>
                <a:close/>
                <a:moveTo>
                  <a:pt x="1269559" y="0"/>
                </a:moveTo>
                <a:lnTo>
                  <a:pt x="1694114" y="0"/>
                </a:lnTo>
                <a:lnTo>
                  <a:pt x="31346" y="2880000"/>
                </a:lnTo>
                <a:lnTo>
                  <a:pt x="1" y="2880000"/>
                </a:lnTo>
                <a:lnTo>
                  <a:pt x="1" y="2198939"/>
                </a:lnTo>
                <a:close/>
                <a:moveTo>
                  <a:pt x="351136" y="0"/>
                </a:moveTo>
                <a:lnTo>
                  <a:pt x="775692" y="0"/>
                </a:lnTo>
                <a:lnTo>
                  <a:pt x="0" y="1343538"/>
                </a:lnTo>
                <a:lnTo>
                  <a:pt x="0" y="608186"/>
                </a:lnTo>
                <a:close/>
              </a:path>
            </a:pathLst>
          </a:cu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33</xdr:row>
      <xdr:rowOff>16255</xdr:rowOff>
    </xdr:to>
    <xdr:grpSp>
      <xdr:nvGrpSpPr>
        <xdr:cNvPr id="97" name="Gruppier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pSpPr>
          <a:grpSpLocks noChangeAspect="1"/>
        </xdr:cNvGrpSpPr>
      </xdr:nvGrpSpPr>
      <xdr:grpSpPr>
        <a:xfrm>
          <a:off x="2046514" y="6134100"/>
          <a:ext cx="190500" cy="206755"/>
          <a:chOff x="2136000" y="1629000"/>
          <a:chExt cx="3600000" cy="3600000"/>
        </a:xfrm>
      </xdr:grpSpPr>
      <xdr:sp macro="" textlink="">
        <xdr:nvSpPr>
          <xdr:cNvPr id="98" name="Freihandform: Form 9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2136000" y="1629000"/>
            <a:ext cx="3600000" cy="3600000"/>
          </a:xfrm>
          <a:custGeom>
            <a:avLst/>
            <a:gdLst>
              <a:gd name="connsiteX0" fmla="*/ 360000 w 3600000"/>
              <a:gd name="connsiteY0" fmla="*/ 360000 h 3600000"/>
              <a:gd name="connsiteX1" fmla="*/ 360000 w 3600000"/>
              <a:gd name="connsiteY1" fmla="*/ 3240000 h 3600000"/>
              <a:gd name="connsiteX2" fmla="*/ 3240000 w 3600000"/>
              <a:gd name="connsiteY2" fmla="*/ 3240000 h 3600000"/>
              <a:gd name="connsiteX3" fmla="*/ 3240000 w 3600000"/>
              <a:gd name="connsiteY3" fmla="*/ 360000 h 3600000"/>
              <a:gd name="connsiteX4" fmla="*/ 0 w 3600000"/>
              <a:gd name="connsiteY4" fmla="*/ 0 h 3600000"/>
              <a:gd name="connsiteX5" fmla="*/ 3600000 w 3600000"/>
              <a:gd name="connsiteY5" fmla="*/ 0 h 3600000"/>
              <a:gd name="connsiteX6" fmla="*/ 3600000 w 3600000"/>
              <a:gd name="connsiteY6" fmla="*/ 3600000 h 3600000"/>
              <a:gd name="connsiteX7" fmla="*/ 0 w 3600000"/>
              <a:gd name="connsiteY7" fmla="*/ 3600000 h 360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600000" h="3600000">
                <a:moveTo>
                  <a:pt x="360000" y="360000"/>
                </a:moveTo>
                <a:lnTo>
                  <a:pt x="360000" y="3240000"/>
                </a:lnTo>
                <a:lnTo>
                  <a:pt x="3240000" y="3240000"/>
                </a:lnTo>
                <a:lnTo>
                  <a:pt x="3240000" y="360000"/>
                </a:lnTo>
                <a:close/>
                <a:moveTo>
                  <a:pt x="0" y="0"/>
                </a:moveTo>
                <a:lnTo>
                  <a:pt x="3600000" y="0"/>
                </a:lnTo>
                <a:lnTo>
                  <a:pt x="3600000" y="3600000"/>
                </a:lnTo>
                <a:lnTo>
                  <a:pt x="0" y="3600000"/>
                </a:lnTo>
                <a:close/>
              </a:path>
            </a:pathLst>
          </a:cu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99" name="Freihandform: Form 9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96000" y="1989000"/>
            <a:ext cx="2880001" cy="2880001"/>
          </a:xfrm>
          <a:custGeom>
            <a:avLst/>
            <a:gdLst>
              <a:gd name="connsiteX0" fmla="*/ 2880000 w 2880001"/>
              <a:gd name="connsiteY0" fmla="*/ 2031860 h 2880001"/>
              <a:gd name="connsiteX1" fmla="*/ 2880000 w 2880001"/>
              <a:gd name="connsiteY1" fmla="*/ 2767212 h 2880001"/>
              <a:gd name="connsiteX2" fmla="*/ 2814881 w 2880001"/>
              <a:gd name="connsiteY2" fmla="*/ 2880001 h 2880001"/>
              <a:gd name="connsiteX3" fmla="*/ 2390326 w 2880001"/>
              <a:gd name="connsiteY3" fmla="*/ 2880001 h 2880001"/>
              <a:gd name="connsiteX4" fmla="*/ 2880001 w 2880001"/>
              <a:gd name="connsiteY4" fmla="*/ 424786 h 2880001"/>
              <a:gd name="connsiteX5" fmla="*/ 2880001 w 2880001"/>
              <a:gd name="connsiteY5" fmla="*/ 1160138 h 2880001"/>
              <a:gd name="connsiteX6" fmla="*/ 1887038 w 2880001"/>
              <a:gd name="connsiteY6" fmla="*/ 2880000 h 2880001"/>
              <a:gd name="connsiteX7" fmla="*/ 1462482 w 2880001"/>
              <a:gd name="connsiteY7" fmla="*/ 2880000 h 2880001"/>
              <a:gd name="connsiteX8" fmla="*/ 2197404 w 2880001"/>
              <a:gd name="connsiteY8" fmla="*/ 0 h 2880001"/>
              <a:gd name="connsiteX9" fmla="*/ 2621959 w 2880001"/>
              <a:gd name="connsiteY9" fmla="*/ 0 h 2880001"/>
              <a:gd name="connsiteX10" fmla="*/ 959190 w 2880001"/>
              <a:gd name="connsiteY10" fmla="*/ 2880000 h 2880001"/>
              <a:gd name="connsiteX11" fmla="*/ 534634 w 2880001"/>
              <a:gd name="connsiteY11" fmla="*/ 2880000 h 2880001"/>
              <a:gd name="connsiteX12" fmla="*/ 1269559 w 2880001"/>
              <a:gd name="connsiteY12" fmla="*/ 0 h 2880001"/>
              <a:gd name="connsiteX13" fmla="*/ 1694114 w 2880001"/>
              <a:gd name="connsiteY13" fmla="*/ 0 h 2880001"/>
              <a:gd name="connsiteX14" fmla="*/ 31346 w 2880001"/>
              <a:gd name="connsiteY14" fmla="*/ 2880000 h 2880001"/>
              <a:gd name="connsiteX15" fmla="*/ 1 w 2880001"/>
              <a:gd name="connsiteY15" fmla="*/ 2880000 h 2880001"/>
              <a:gd name="connsiteX16" fmla="*/ 1 w 2880001"/>
              <a:gd name="connsiteY16" fmla="*/ 2198939 h 2880001"/>
              <a:gd name="connsiteX17" fmla="*/ 351136 w 2880001"/>
              <a:gd name="connsiteY17" fmla="*/ 0 h 2880001"/>
              <a:gd name="connsiteX18" fmla="*/ 775692 w 2880001"/>
              <a:gd name="connsiteY18" fmla="*/ 0 h 2880001"/>
              <a:gd name="connsiteX19" fmla="*/ 0 w 2880001"/>
              <a:gd name="connsiteY19" fmla="*/ 1343538 h 2880001"/>
              <a:gd name="connsiteX20" fmla="*/ 0 w 2880001"/>
              <a:gd name="connsiteY20" fmla="*/ 608186 h 288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880001" h="2880001">
                <a:moveTo>
                  <a:pt x="2880000" y="2031860"/>
                </a:moveTo>
                <a:lnTo>
                  <a:pt x="2880000" y="2767212"/>
                </a:lnTo>
                <a:lnTo>
                  <a:pt x="2814881" y="2880001"/>
                </a:lnTo>
                <a:lnTo>
                  <a:pt x="2390326" y="2880001"/>
                </a:lnTo>
                <a:close/>
                <a:moveTo>
                  <a:pt x="2880001" y="424786"/>
                </a:moveTo>
                <a:lnTo>
                  <a:pt x="2880001" y="1160138"/>
                </a:lnTo>
                <a:lnTo>
                  <a:pt x="1887038" y="2880000"/>
                </a:lnTo>
                <a:lnTo>
                  <a:pt x="1462482" y="2880000"/>
                </a:lnTo>
                <a:close/>
                <a:moveTo>
                  <a:pt x="2197404" y="0"/>
                </a:moveTo>
                <a:lnTo>
                  <a:pt x="2621959" y="0"/>
                </a:lnTo>
                <a:lnTo>
                  <a:pt x="959190" y="2880000"/>
                </a:lnTo>
                <a:lnTo>
                  <a:pt x="534634" y="2880000"/>
                </a:lnTo>
                <a:close/>
                <a:moveTo>
                  <a:pt x="1269559" y="0"/>
                </a:moveTo>
                <a:lnTo>
                  <a:pt x="1694114" y="0"/>
                </a:lnTo>
                <a:lnTo>
                  <a:pt x="31346" y="2880000"/>
                </a:lnTo>
                <a:lnTo>
                  <a:pt x="1" y="2880000"/>
                </a:lnTo>
                <a:lnTo>
                  <a:pt x="1" y="2198939"/>
                </a:lnTo>
                <a:close/>
                <a:moveTo>
                  <a:pt x="351136" y="0"/>
                </a:moveTo>
                <a:lnTo>
                  <a:pt x="775692" y="0"/>
                </a:lnTo>
                <a:lnTo>
                  <a:pt x="0" y="1343538"/>
                </a:lnTo>
                <a:lnTo>
                  <a:pt x="0" y="608186"/>
                </a:lnTo>
                <a:close/>
              </a:path>
            </a:pathLst>
          </a:cu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1</xdr:colOff>
      <xdr:row>27</xdr:row>
      <xdr:rowOff>1260</xdr:rowOff>
    </xdr:to>
    <xdr:grpSp>
      <xdr:nvGrpSpPr>
        <xdr:cNvPr id="103" name="Gruppier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GrpSpPr>
          <a:grpSpLocks noChangeAspect="1"/>
        </xdr:cNvGrpSpPr>
      </xdr:nvGrpSpPr>
      <xdr:grpSpPr>
        <a:xfrm>
          <a:off x="2046514" y="4991100"/>
          <a:ext cx="190501" cy="191760"/>
          <a:chOff x="6096000" y="1629000"/>
          <a:chExt cx="3600000" cy="3600000"/>
        </a:xfrm>
      </xdr:grpSpPr>
      <xdr:sp macro="" textlink="">
        <xdr:nvSpPr>
          <xdr:cNvPr id="104" name="Freihandform: Form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6096000" y="1629000"/>
            <a:ext cx="3600000" cy="3600000"/>
          </a:xfrm>
          <a:custGeom>
            <a:avLst/>
            <a:gdLst>
              <a:gd name="connsiteX0" fmla="*/ 360000 w 3600000"/>
              <a:gd name="connsiteY0" fmla="*/ 360000 h 3600000"/>
              <a:gd name="connsiteX1" fmla="*/ 360000 w 3600000"/>
              <a:gd name="connsiteY1" fmla="*/ 3240000 h 3600000"/>
              <a:gd name="connsiteX2" fmla="*/ 3240000 w 3600000"/>
              <a:gd name="connsiteY2" fmla="*/ 3240000 h 3600000"/>
              <a:gd name="connsiteX3" fmla="*/ 3240000 w 3600000"/>
              <a:gd name="connsiteY3" fmla="*/ 360000 h 3600000"/>
              <a:gd name="connsiteX4" fmla="*/ 0 w 3600000"/>
              <a:gd name="connsiteY4" fmla="*/ 0 h 3600000"/>
              <a:gd name="connsiteX5" fmla="*/ 3600000 w 3600000"/>
              <a:gd name="connsiteY5" fmla="*/ 0 h 3600000"/>
              <a:gd name="connsiteX6" fmla="*/ 3600000 w 3600000"/>
              <a:gd name="connsiteY6" fmla="*/ 3600000 h 3600000"/>
              <a:gd name="connsiteX7" fmla="*/ 0 w 3600000"/>
              <a:gd name="connsiteY7" fmla="*/ 3600000 h 360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600000" h="3600000">
                <a:moveTo>
                  <a:pt x="360000" y="360000"/>
                </a:moveTo>
                <a:lnTo>
                  <a:pt x="360000" y="3240000"/>
                </a:lnTo>
                <a:lnTo>
                  <a:pt x="3240000" y="3240000"/>
                </a:lnTo>
                <a:lnTo>
                  <a:pt x="3240000" y="360000"/>
                </a:lnTo>
                <a:close/>
                <a:moveTo>
                  <a:pt x="0" y="0"/>
                </a:moveTo>
                <a:lnTo>
                  <a:pt x="3600000" y="0"/>
                </a:lnTo>
                <a:lnTo>
                  <a:pt x="3600000" y="3600000"/>
                </a:lnTo>
                <a:lnTo>
                  <a:pt x="0" y="3600000"/>
                </a:lnTo>
                <a:close/>
              </a:path>
            </a:pathLst>
          </a:cu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05" name="Freihandform: Form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>
            <a:off x="6456000" y="2118997"/>
            <a:ext cx="2880000" cy="2576421"/>
          </a:xfrm>
          <a:custGeom>
            <a:avLst/>
            <a:gdLst>
              <a:gd name="connsiteX0" fmla="*/ 314914 w 2880000"/>
              <a:gd name="connsiteY0" fmla="*/ 1807119 h 2576421"/>
              <a:gd name="connsiteX1" fmla="*/ 1388972 w 2880000"/>
              <a:gd name="connsiteY1" fmla="*/ 2213519 h 2576421"/>
              <a:gd name="connsiteX2" fmla="*/ 2346914 w 2880000"/>
              <a:gd name="connsiteY2" fmla="*/ 1807119 h 2576421"/>
              <a:gd name="connsiteX3" fmla="*/ 2865970 w 2880000"/>
              <a:gd name="connsiteY3" fmla="*/ 2016896 h 2576421"/>
              <a:gd name="connsiteX4" fmla="*/ 2880000 w 2880000"/>
              <a:gd name="connsiteY4" fmla="*/ 2028257 h 2576421"/>
              <a:gd name="connsiteX5" fmla="*/ 2880000 w 2880000"/>
              <a:gd name="connsiteY5" fmla="*/ 2533174 h 2576421"/>
              <a:gd name="connsiteX6" fmla="*/ 2854007 w 2880000"/>
              <a:gd name="connsiteY6" fmla="*/ 2492919 h 2576421"/>
              <a:gd name="connsiteX7" fmla="*/ 2535600 w 2880000"/>
              <a:gd name="connsiteY7" fmla="*/ 2228033 h 2576421"/>
              <a:gd name="connsiteX8" fmla="*/ 1476057 w 2880000"/>
              <a:gd name="connsiteY8" fmla="*/ 2576376 h 2576421"/>
              <a:gd name="connsiteX9" fmla="*/ 489086 w 2880000"/>
              <a:gd name="connsiteY9" fmla="*/ 2199005 h 2576421"/>
              <a:gd name="connsiteX10" fmla="*/ 9774 w 2880000"/>
              <a:gd name="connsiteY10" fmla="*/ 2397669 h 2576421"/>
              <a:gd name="connsiteX11" fmla="*/ 0 w 2880000"/>
              <a:gd name="connsiteY11" fmla="*/ 2406720 h 2576421"/>
              <a:gd name="connsiteX12" fmla="*/ 0 w 2880000"/>
              <a:gd name="connsiteY12" fmla="*/ 1944033 h 2576421"/>
              <a:gd name="connsiteX13" fmla="*/ 19639 w 2880000"/>
              <a:gd name="connsiteY13" fmla="*/ 1922326 h 2576421"/>
              <a:gd name="connsiteX14" fmla="*/ 314914 w 2880000"/>
              <a:gd name="connsiteY14" fmla="*/ 1807119 h 2576421"/>
              <a:gd name="connsiteX15" fmla="*/ 271370 w 2880000"/>
              <a:gd name="connsiteY15" fmla="*/ 878206 h 2576421"/>
              <a:gd name="connsiteX16" fmla="*/ 1345428 w 2880000"/>
              <a:gd name="connsiteY16" fmla="*/ 1284606 h 2576421"/>
              <a:gd name="connsiteX17" fmla="*/ 2303370 w 2880000"/>
              <a:gd name="connsiteY17" fmla="*/ 878206 h 2576421"/>
              <a:gd name="connsiteX18" fmla="*/ 2822426 w 2880000"/>
              <a:gd name="connsiteY18" fmla="*/ 1087983 h 2576421"/>
              <a:gd name="connsiteX19" fmla="*/ 2880000 w 2880000"/>
              <a:gd name="connsiteY19" fmla="*/ 1134603 h 2576421"/>
              <a:gd name="connsiteX20" fmla="*/ 2880000 w 2880000"/>
              <a:gd name="connsiteY20" fmla="*/ 1671562 h 2576421"/>
              <a:gd name="connsiteX21" fmla="*/ 2868874 w 2880000"/>
              <a:gd name="connsiteY21" fmla="*/ 1654465 h 2576421"/>
              <a:gd name="connsiteX22" fmla="*/ 2492056 w 2880000"/>
              <a:gd name="connsiteY22" fmla="*/ 1299120 h 2576421"/>
              <a:gd name="connsiteX23" fmla="*/ 1432513 w 2880000"/>
              <a:gd name="connsiteY23" fmla="*/ 1647463 h 2576421"/>
              <a:gd name="connsiteX24" fmla="*/ 445542 w 2880000"/>
              <a:gd name="connsiteY24" fmla="*/ 1270092 h 2576421"/>
              <a:gd name="connsiteX25" fmla="*/ 34138 w 2880000"/>
              <a:gd name="connsiteY25" fmla="*/ 1413534 h 2576421"/>
              <a:gd name="connsiteX26" fmla="*/ 0 w 2880000"/>
              <a:gd name="connsiteY26" fmla="*/ 1441295 h 2576421"/>
              <a:gd name="connsiteX27" fmla="*/ 0 w 2880000"/>
              <a:gd name="connsiteY27" fmla="*/ 973835 h 2576421"/>
              <a:gd name="connsiteX28" fmla="*/ 35095 w 2880000"/>
              <a:gd name="connsiteY28" fmla="*/ 945093 h 2576421"/>
              <a:gd name="connsiteX29" fmla="*/ 271370 w 2880000"/>
              <a:gd name="connsiteY29" fmla="*/ 878206 h 2576421"/>
              <a:gd name="connsiteX30" fmla="*/ 293143 w 2880000"/>
              <a:gd name="connsiteY30" fmla="*/ 89 h 2576421"/>
              <a:gd name="connsiteX31" fmla="*/ 1367201 w 2880000"/>
              <a:gd name="connsiteY31" fmla="*/ 406489 h 2576421"/>
              <a:gd name="connsiteX32" fmla="*/ 2325143 w 2880000"/>
              <a:gd name="connsiteY32" fmla="*/ 89 h 2576421"/>
              <a:gd name="connsiteX33" fmla="*/ 2844199 w 2880000"/>
              <a:gd name="connsiteY33" fmla="*/ 209866 h 2576421"/>
              <a:gd name="connsiteX34" fmla="*/ 2880000 w 2880000"/>
              <a:gd name="connsiteY34" fmla="*/ 238856 h 2576421"/>
              <a:gd name="connsiteX35" fmla="*/ 2880000 w 2880000"/>
              <a:gd name="connsiteY35" fmla="*/ 759859 h 2576421"/>
              <a:gd name="connsiteX36" fmla="*/ 2832236 w 2880000"/>
              <a:gd name="connsiteY36" fmla="*/ 685889 h 2576421"/>
              <a:gd name="connsiteX37" fmla="*/ 2513829 w 2880000"/>
              <a:gd name="connsiteY37" fmla="*/ 421003 h 2576421"/>
              <a:gd name="connsiteX38" fmla="*/ 1454286 w 2880000"/>
              <a:gd name="connsiteY38" fmla="*/ 769346 h 2576421"/>
              <a:gd name="connsiteX39" fmla="*/ 467315 w 2880000"/>
              <a:gd name="connsiteY39" fmla="*/ 391975 h 2576421"/>
              <a:gd name="connsiteX40" fmla="*/ 55911 w 2880000"/>
              <a:gd name="connsiteY40" fmla="*/ 535417 h 2576421"/>
              <a:gd name="connsiteX41" fmla="*/ 0 w 2880000"/>
              <a:gd name="connsiteY41" fmla="*/ 580883 h 2576421"/>
              <a:gd name="connsiteX42" fmla="*/ 0 w 2880000"/>
              <a:gd name="connsiteY42" fmla="*/ 113550 h 2576421"/>
              <a:gd name="connsiteX43" fmla="*/ 56868 w 2880000"/>
              <a:gd name="connsiteY43" fmla="*/ 66976 h 2576421"/>
              <a:gd name="connsiteX44" fmla="*/ 293143 w 2880000"/>
              <a:gd name="connsiteY44" fmla="*/ 89 h 257642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2880000" h="2576421">
                <a:moveTo>
                  <a:pt x="314914" y="1807119"/>
                </a:moveTo>
                <a:cubicBezTo>
                  <a:pt x="573752" y="1811957"/>
                  <a:pt x="1050305" y="2213519"/>
                  <a:pt x="1388972" y="2213519"/>
                </a:cubicBezTo>
                <a:cubicBezTo>
                  <a:pt x="1727639" y="2213519"/>
                  <a:pt x="2066305" y="1807119"/>
                  <a:pt x="2346914" y="1807119"/>
                </a:cubicBezTo>
                <a:cubicBezTo>
                  <a:pt x="2522295" y="1807119"/>
                  <a:pt x="2716575" y="1905393"/>
                  <a:pt x="2865970" y="2016896"/>
                </a:cubicBezTo>
                <a:lnTo>
                  <a:pt x="2880000" y="2028257"/>
                </a:lnTo>
                <a:lnTo>
                  <a:pt x="2880000" y="2533174"/>
                </a:lnTo>
                <a:lnTo>
                  <a:pt x="2854007" y="2492919"/>
                </a:lnTo>
                <a:cubicBezTo>
                  <a:pt x="2770852" y="2368943"/>
                  <a:pt x="2666228" y="2241338"/>
                  <a:pt x="2535600" y="2228033"/>
                </a:cubicBezTo>
                <a:cubicBezTo>
                  <a:pt x="2274343" y="2201424"/>
                  <a:pt x="1817143" y="2581214"/>
                  <a:pt x="1476057" y="2576376"/>
                </a:cubicBezTo>
                <a:cubicBezTo>
                  <a:pt x="1134971" y="2571538"/>
                  <a:pt x="755181" y="2208681"/>
                  <a:pt x="489086" y="2199005"/>
                </a:cubicBezTo>
                <a:cubicBezTo>
                  <a:pt x="289515" y="2191748"/>
                  <a:pt x="143011" y="2282462"/>
                  <a:pt x="9774" y="2397669"/>
                </a:cubicBezTo>
                <a:lnTo>
                  <a:pt x="0" y="2406720"/>
                </a:lnTo>
                <a:lnTo>
                  <a:pt x="0" y="1944033"/>
                </a:lnTo>
                <a:lnTo>
                  <a:pt x="19639" y="1922326"/>
                </a:lnTo>
                <a:cubicBezTo>
                  <a:pt x="93269" y="1851267"/>
                  <a:pt x="185495" y="1804700"/>
                  <a:pt x="314914" y="1807119"/>
                </a:cubicBezTo>
                <a:close/>
                <a:moveTo>
                  <a:pt x="271370" y="878206"/>
                </a:moveTo>
                <a:cubicBezTo>
                  <a:pt x="530208" y="883044"/>
                  <a:pt x="1006761" y="1284606"/>
                  <a:pt x="1345428" y="1284606"/>
                </a:cubicBezTo>
                <a:cubicBezTo>
                  <a:pt x="1684095" y="1284606"/>
                  <a:pt x="2022761" y="878206"/>
                  <a:pt x="2303370" y="878206"/>
                </a:cubicBezTo>
                <a:cubicBezTo>
                  <a:pt x="2478751" y="878206"/>
                  <a:pt x="2673031" y="976480"/>
                  <a:pt x="2822426" y="1087983"/>
                </a:cubicBezTo>
                <a:lnTo>
                  <a:pt x="2880000" y="1134603"/>
                </a:lnTo>
                <a:lnTo>
                  <a:pt x="2880000" y="1671562"/>
                </a:lnTo>
                <a:lnTo>
                  <a:pt x="2868874" y="1654465"/>
                </a:lnTo>
                <a:cubicBezTo>
                  <a:pt x="2777995" y="1510976"/>
                  <a:pt x="2655342" y="1315751"/>
                  <a:pt x="2492056" y="1299120"/>
                </a:cubicBezTo>
                <a:cubicBezTo>
                  <a:pt x="2230799" y="1272511"/>
                  <a:pt x="1773599" y="1652301"/>
                  <a:pt x="1432513" y="1647463"/>
                </a:cubicBezTo>
                <a:cubicBezTo>
                  <a:pt x="1091427" y="1642625"/>
                  <a:pt x="711637" y="1279768"/>
                  <a:pt x="445542" y="1270092"/>
                </a:cubicBezTo>
                <a:cubicBezTo>
                  <a:pt x="279233" y="1264044"/>
                  <a:pt x="149776" y="1326032"/>
                  <a:pt x="34138" y="1413534"/>
                </a:cubicBezTo>
                <a:lnTo>
                  <a:pt x="0" y="1441295"/>
                </a:lnTo>
                <a:lnTo>
                  <a:pt x="0" y="973835"/>
                </a:lnTo>
                <a:lnTo>
                  <a:pt x="35095" y="945093"/>
                </a:lnTo>
                <a:cubicBezTo>
                  <a:pt x="98163" y="902132"/>
                  <a:pt x="174306" y="876392"/>
                  <a:pt x="271370" y="878206"/>
                </a:cubicBezTo>
                <a:close/>
                <a:moveTo>
                  <a:pt x="293143" y="89"/>
                </a:moveTo>
                <a:cubicBezTo>
                  <a:pt x="551981" y="4927"/>
                  <a:pt x="1028534" y="406489"/>
                  <a:pt x="1367201" y="406489"/>
                </a:cubicBezTo>
                <a:cubicBezTo>
                  <a:pt x="1705868" y="406489"/>
                  <a:pt x="2044534" y="89"/>
                  <a:pt x="2325143" y="89"/>
                </a:cubicBezTo>
                <a:cubicBezTo>
                  <a:pt x="2500524" y="89"/>
                  <a:pt x="2694804" y="98363"/>
                  <a:pt x="2844199" y="209866"/>
                </a:cubicBezTo>
                <a:lnTo>
                  <a:pt x="2880000" y="238856"/>
                </a:lnTo>
                <a:lnTo>
                  <a:pt x="2880000" y="759859"/>
                </a:lnTo>
                <a:lnTo>
                  <a:pt x="2832236" y="685889"/>
                </a:lnTo>
                <a:cubicBezTo>
                  <a:pt x="2749081" y="561913"/>
                  <a:pt x="2644458" y="434308"/>
                  <a:pt x="2513829" y="421003"/>
                </a:cubicBezTo>
                <a:cubicBezTo>
                  <a:pt x="2252572" y="394394"/>
                  <a:pt x="1795372" y="774184"/>
                  <a:pt x="1454286" y="769346"/>
                </a:cubicBezTo>
                <a:cubicBezTo>
                  <a:pt x="1113200" y="764508"/>
                  <a:pt x="733410" y="401651"/>
                  <a:pt x="467315" y="391975"/>
                </a:cubicBezTo>
                <a:cubicBezTo>
                  <a:pt x="301006" y="385927"/>
                  <a:pt x="171549" y="447915"/>
                  <a:pt x="55911" y="535417"/>
                </a:cubicBezTo>
                <a:lnTo>
                  <a:pt x="0" y="580883"/>
                </a:lnTo>
                <a:lnTo>
                  <a:pt x="0" y="113550"/>
                </a:lnTo>
                <a:lnTo>
                  <a:pt x="56868" y="66976"/>
                </a:lnTo>
                <a:cubicBezTo>
                  <a:pt x="119936" y="24015"/>
                  <a:pt x="196079" y="-1725"/>
                  <a:pt x="293143" y="89"/>
                </a:cubicBezTo>
                <a:close/>
              </a:path>
            </a:pathLst>
          </a:cu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4</xdr:col>
      <xdr:colOff>704490</xdr:colOff>
      <xdr:row>11</xdr:row>
      <xdr:rowOff>0</xdr:rowOff>
    </xdr:from>
    <xdr:to>
      <xdr:col>6</xdr:col>
      <xdr:colOff>0</xdr:colOff>
      <xdr:row>12</xdr:row>
      <xdr:rowOff>1260</xdr:rowOff>
    </xdr:to>
    <xdr:grpSp>
      <xdr:nvGrpSpPr>
        <xdr:cNvPr id="106" name="Gruppier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pSpPr>
          <a:grpSpLocks noChangeAspect="1"/>
        </xdr:cNvGrpSpPr>
      </xdr:nvGrpSpPr>
      <xdr:grpSpPr>
        <a:xfrm>
          <a:off x="2043433" y="2095500"/>
          <a:ext cx="193581" cy="191760"/>
          <a:chOff x="6096000" y="1629000"/>
          <a:chExt cx="3600000" cy="3600000"/>
        </a:xfrm>
      </xdr:grpSpPr>
      <xdr:sp macro="" textlink="">
        <xdr:nvSpPr>
          <xdr:cNvPr id="107" name="Freihandform: Form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>
            <a:off x="6096000" y="1629000"/>
            <a:ext cx="3600000" cy="3600000"/>
          </a:xfrm>
          <a:custGeom>
            <a:avLst/>
            <a:gdLst>
              <a:gd name="connsiteX0" fmla="*/ 360000 w 3600000"/>
              <a:gd name="connsiteY0" fmla="*/ 360000 h 3600000"/>
              <a:gd name="connsiteX1" fmla="*/ 360000 w 3600000"/>
              <a:gd name="connsiteY1" fmla="*/ 3240000 h 3600000"/>
              <a:gd name="connsiteX2" fmla="*/ 3240000 w 3600000"/>
              <a:gd name="connsiteY2" fmla="*/ 3240000 h 3600000"/>
              <a:gd name="connsiteX3" fmla="*/ 3240000 w 3600000"/>
              <a:gd name="connsiteY3" fmla="*/ 360000 h 3600000"/>
              <a:gd name="connsiteX4" fmla="*/ 0 w 3600000"/>
              <a:gd name="connsiteY4" fmla="*/ 0 h 3600000"/>
              <a:gd name="connsiteX5" fmla="*/ 3600000 w 3600000"/>
              <a:gd name="connsiteY5" fmla="*/ 0 h 3600000"/>
              <a:gd name="connsiteX6" fmla="*/ 3600000 w 3600000"/>
              <a:gd name="connsiteY6" fmla="*/ 3600000 h 3600000"/>
              <a:gd name="connsiteX7" fmla="*/ 0 w 3600000"/>
              <a:gd name="connsiteY7" fmla="*/ 3600000 h 360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600000" h="3600000">
                <a:moveTo>
                  <a:pt x="360000" y="360000"/>
                </a:moveTo>
                <a:lnTo>
                  <a:pt x="360000" y="3240000"/>
                </a:lnTo>
                <a:lnTo>
                  <a:pt x="3240000" y="3240000"/>
                </a:lnTo>
                <a:lnTo>
                  <a:pt x="3240000" y="360000"/>
                </a:lnTo>
                <a:close/>
                <a:moveTo>
                  <a:pt x="0" y="0"/>
                </a:moveTo>
                <a:lnTo>
                  <a:pt x="3600000" y="0"/>
                </a:lnTo>
                <a:lnTo>
                  <a:pt x="3600000" y="3600000"/>
                </a:lnTo>
                <a:lnTo>
                  <a:pt x="0" y="3600000"/>
                </a:lnTo>
                <a:close/>
              </a:path>
            </a:pathLst>
          </a:cu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08" name="Freihandform: Form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>
          <a:xfrm>
            <a:off x="6456000" y="2118997"/>
            <a:ext cx="2880000" cy="2576421"/>
          </a:xfrm>
          <a:custGeom>
            <a:avLst/>
            <a:gdLst>
              <a:gd name="connsiteX0" fmla="*/ 314914 w 2880000"/>
              <a:gd name="connsiteY0" fmla="*/ 1807119 h 2576421"/>
              <a:gd name="connsiteX1" fmla="*/ 1388972 w 2880000"/>
              <a:gd name="connsiteY1" fmla="*/ 2213519 h 2576421"/>
              <a:gd name="connsiteX2" fmla="*/ 2346914 w 2880000"/>
              <a:gd name="connsiteY2" fmla="*/ 1807119 h 2576421"/>
              <a:gd name="connsiteX3" fmla="*/ 2865970 w 2880000"/>
              <a:gd name="connsiteY3" fmla="*/ 2016896 h 2576421"/>
              <a:gd name="connsiteX4" fmla="*/ 2880000 w 2880000"/>
              <a:gd name="connsiteY4" fmla="*/ 2028257 h 2576421"/>
              <a:gd name="connsiteX5" fmla="*/ 2880000 w 2880000"/>
              <a:gd name="connsiteY5" fmla="*/ 2533174 h 2576421"/>
              <a:gd name="connsiteX6" fmla="*/ 2854007 w 2880000"/>
              <a:gd name="connsiteY6" fmla="*/ 2492919 h 2576421"/>
              <a:gd name="connsiteX7" fmla="*/ 2535600 w 2880000"/>
              <a:gd name="connsiteY7" fmla="*/ 2228033 h 2576421"/>
              <a:gd name="connsiteX8" fmla="*/ 1476057 w 2880000"/>
              <a:gd name="connsiteY8" fmla="*/ 2576376 h 2576421"/>
              <a:gd name="connsiteX9" fmla="*/ 489086 w 2880000"/>
              <a:gd name="connsiteY9" fmla="*/ 2199005 h 2576421"/>
              <a:gd name="connsiteX10" fmla="*/ 9774 w 2880000"/>
              <a:gd name="connsiteY10" fmla="*/ 2397669 h 2576421"/>
              <a:gd name="connsiteX11" fmla="*/ 0 w 2880000"/>
              <a:gd name="connsiteY11" fmla="*/ 2406720 h 2576421"/>
              <a:gd name="connsiteX12" fmla="*/ 0 w 2880000"/>
              <a:gd name="connsiteY12" fmla="*/ 1944033 h 2576421"/>
              <a:gd name="connsiteX13" fmla="*/ 19639 w 2880000"/>
              <a:gd name="connsiteY13" fmla="*/ 1922326 h 2576421"/>
              <a:gd name="connsiteX14" fmla="*/ 314914 w 2880000"/>
              <a:gd name="connsiteY14" fmla="*/ 1807119 h 2576421"/>
              <a:gd name="connsiteX15" fmla="*/ 271370 w 2880000"/>
              <a:gd name="connsiteY15" fmla="*/ 878206 h 2576421"/>
              <a:gd name="connsiteX16" fmla="*/ 1345428 w 2880000"/>
              <a:gd name="connsiteY16" fmla="*/ 1284606 h 2576421"/>
              <a:gd name="connsiteX17" fmla="*/ 2303370 w 2880000"/>
              <a:gd name="connsiteY17" fmla="*/ 878206 h 2576421"/>
              <a:gd name="connsiteX18" fmla="*/ 2822426 w 2880000"/>
              <a:gd name="connsiteY18" fmla="*/ 1087983 h 2576421"/>
              <a:gd name="connsiteX19" fmla="*/ 2880000 w 2880000"/>
              <a:gd name="connsiteY19" fmla="*/ 1134603 h 2576421"/>
              <a:gd name="connsiteX20" fmla="*/ 2880000 w 2880000"/>
              <a:gd name="connsiteY20" fmla="*/ 1671562 h 2576421"/>
              <a:gd name="connsiteX21" fmla="*/ 2868874 w 2880000"/>
              <a:gd name="connsiteY21" fmla="*/ 1654465 h 2576421"/>
              <a:gd name="connsiteX22" fmla="*/ 2492056 w 2880000"/>
              <a:gd name="connsiteY22" fmla="*/ 1299120 h 2576421"/>
              <a:gd name="connsiteX23" fmla="*/ 1432513 w 2880000"/>
              <a:gd name="connsiteY23" fmla="*/ 1647463 h 2576421"/>
              <a:gd name="connsiteX24" fmla="*/ 445542 w 2880000"/>
              <a:gd name="connsiteY24" fmla="*/ 1270092 h 2576421"/>
              <a:gd name="connsiteX25" fmla="*/ 34138 w 2880000"/>
              <a:gd name="connsiteY25" fmla="*/ 1413534 h 2576421"/>
              <a:gd name="connsiteX26" fmla="*/ 0 w 2880000"/>
              <a:gd name="connsiteY26" fmla="*/ 1441295 h 2576421"/>
              <a:gd name="connsiteX27" fmla="*/ 0 w 2880000"/>
              <a:gd name="connsiteY27" fmla="*/ 973835 h 2576421"/>
              <a:gd name="connsiteX28" fmla="*/ 35095 w 2880000"/>
              <a:gd name="connsiteY28" fmla="*/ 945093 h 2576421"/>
              <a:gd name="connsiteX29" fmla="*/ 271370 w 2880000"/>
              <a:gd name="connsiteY29" fmla="*/ 878206 h 2576421"/>
              <a:gd name="connsiteX30" fmla="*/ 293143 w 2880000"/>
              <a:gd name="connsiteY30" fmla="*/ 89 h 2576421"/>
              <a:gd name="connsiteX31" fmla="*/ 1367201 w 2880000"/>
              <a:gd name="connsiteY31" fmla="*/ 406489 h 2576421"/>
              <a:gd name="connsiteX32" fmla="*/ 2325143 w 2880000"/>
              <a:gd name="connsiteY32" fmla="*/ 89 h 2576421"/>
              <a:gd name="connsiteX33" fmla="*/ 2844199 w 2880000"/>
              <a:gd name="connsiteY33" fmla="*/ 209866 h 2576421"/>
              <a:gd name="connsiteX34" fmla="*/ 2880000 w 2880000"/>
              <a:gd name="connsiteY34" fmla="*/ 238856 h 2576421"/>
              <a:gd name="connsiteX35" fmla="*/ 2880000 w 2880000"/>
              <a:gd name="connsiteY35" fmla="*/ 759859 h 2576421"/>
              <a:gd name="connsiteX36" fmla="*/ 2832236 w 2880000"/>
              <a:gd name="connsiteY36" fmla="*/ 685889 h 2576421"/>
              <a:gd name="connsiteX37" fmla="*/ 2513829 w 2880000"/>
              <a:gd name="connsiteY37" fmla="*/ 421003 h 2576421"/>
              <a:gd name="connsiteX38" fmla="*/ 1454286 w 2880000"/>
              <a:gd name="connsiteY38" fmla="*/ 769346 h 2576421"/>
              <a:gd name="connsiteX39" fmla="*/ 467315 w 2880000"/>
              <a:gd name="connsiteY39" fmla="*/ 391975 h 2576421"/>
              <a:gd name="connsiteX40" fmla="*/ 55911 w 2880000"/>
              <a:gd name="connsiteY40" fmla="*/ 535417 h 2576421"/>
              <a:gd name="connsiteX41" fmla="*/ 0 w 2880000"/>
              <a:gd name="connsiteY41" fmla="*/ 580883 h 2576421"/>
              <a:gd name="connsiteX42" fmla="*/ 0 w 2880000"/>
              <a:gd name="connsiteY42" fmla="*/ 113550 h 2576421"/>
              <a:gd name="connsiteX43" fmla="*/ 56868 w 2880000"/>
              <a:gd name="connsiteY43" fmla="*/ 66976 h 2576421"/>
              <a:gd name="connsiteX44" fmla="*/ 293143 w 2880000"/>
              <a:gd name="connsiteY44" fmla="*/ 89 h 257642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2880000" h="2576421">
                <a:moveTo>
                  <a:pt x="314914" y="1807119"/>
                </a:moveTo>
                <a:cubicBezTo>
                  <a:pt x="573752" y="1811957"/>
                  <a:pt x="1050305" y="2213519"/>
                  <a:pt x="1388972" y="2213519"/>
                </a:cubicBezTo>
                <a:cubicBezTo>
                  <a:pt x="1727639" y="2213519"/>
                  <a:pt x="2066305" y="1807119"/>
                  <a:pt x="2346914" y="1807119"/>
                </a:cubicBezTo>
                <a:cubicBezTo>
                  <a:pt x="2522295" y="1807119"/>
                  <a:pt x="2716575" y="1905393"/>
                  <a:pt x="2865970" y="2016896"/>
                </a:cubicBezTo>
                <a:lnTo>
                  <a:pt x="2880000" y="2028257"/>
                </a:lnTo>
                <a:lnTo>
                  <a:pt x="2880000" y="2533174"/>
                </a:lnTo>
                <a:lnTo>
                  <a:pt x="2854007" y="2492919"/>
                </a:lnTo>
                <a:cubicBezTo>
                  <a:pt x="2770852" y="2368943"/>
                  <a:pt x="2666228" y="2241338"/>
                  <a:pt x="2535600" y="2228033"/>
                </a:cubicBezTo>
                <a:cubicBezTo>
                  <a:pt x="2274343" y="2201424"/>
                  <a:pt x="1817143" y="2581214"/>
                  <a:pt x="1476057" y="2576376"/>
                </a:cubicBezTo>
                <a:cubicBezTo>
                  <a:pt x="1134971" y="2571538"/>
                  <a:pt x="755181" y="2208681"/>
                  <a:pt x="489086" y="2199005"/>
                </a:cubicBezTo>
                <a:cubicBezTo>
                  <a:pt x="289515" y="2191748"/>
                  <a:pt x="143011" y="2282462"/>
                  <a:pt x="9774" y="2397669"/>
                </a:cubicBezTo>
                <a:lnTo>
                  <a:pt x="0" y="2406720"/>
                </a:lnTo>
                <a:lnTo>
                  <a:pt x="0" y="1944033"/>
                </a:lnTo>
                <a:lnTo>
                  <a:pt x="19639" y="1922326"/>
                </a:lnTo>
                <a:cubicBezTo>
                  <a:pt x="93269" y="1851267"/>
                  <a:pt x="185495" y="1804700"/>
                  <a:pt x="314914" y="1807119"/>
                </a:cubicBezTo>
                <a:close/>
                <a:moveTo>
                  <a:pt x="271370" y="878206"/>
                </a:moveTo>
                <a:cubicBezTo>
                  <a:pt x="530208" y="883044"/>
                  <a:pt x="1006761" y="1284606"/>
                  <a:pt x="1345428" y="1284606"/>
                </a:cubicBezTo>
                <a:cubicBezTo>
                  <a:pt x="1684095" y="1284606"/>
                  <a:pt x="2022761" y="878206"/>
                  <a:pt x="2303370" y="878206"/>
                </a:cubicBezTo>
                <a:cubicBezTo>
                  <a:pt x="2478751" y="878206"/>
                  <a:pt x="2673031" y="976480"/>
                  <a:pt x="2822426" y="1087983"/>
                </a:cubicBezTo>
                <a:lnTo>
                  <a:pt x="2880000" y="1134603"/>
                </a:lnTo>
                <a:lnTo>
                  <a:pt x="2880000" y="1671562"/>
                </a:lnTo>
                <a:lnTo>
                  <a:pt x="2868874" y="1654465"/>
                </a:lnTo>
                <a:cubicBezTo>
                  <a:pt x="2777995" y="1510976"/>
                  <a:pt x="2655342" y="1315751"/>
                  <a:pt x="2492056" y="1299120"/>
                </a:cubicBezTo>
                <a:cubicBezTo>
                  <a:pt x="2230799" y="1272511"/>
                  <a:pt x="1773599" y="1652301"/>
                  <a:pt x="1432513" y="1647463"/>
                </a:cubicBezTo>
                <a:cubicBezTo>
                  <a:pt x="1091427" y="1642625"/>
                  <a:pt x="711637" y="1279768"/>
                  <a:pt x="445542" y="1270092"/>
                </a:cubicBezTo>
                <a:cubicBezTo>
                  <a:pt x="279233" y="1264044"/>
                  <a:pt x="149776" y="1326032"/>
                  <a:pt x="34138" y="1413534"/>
                </a:cubicBezTo>
                <a:lnTo>
                  <a:pt x="0" y="1441295"/>
                </a:lnTo>
                <a:lnTo>
                  <a:pt x="0" y="973835"/>
                </a:lnTo>
                <a:lnTo>
                  <a:pt x="35095" y="945093"/>
                </a:lnTo>
                <a:cubicBezTo>
                  <a:pt x="98163" y="902132"/>
                  <a:pt x="174306" y="876392"/>
                  <a:pt x="271370" y="878206"/>
                </a:cubicBezTo>
                <a:close/>
                <a:moveTo>
                  <a:pt x="293143" y="89"/>
                </a:moveTo>
                <a:cubicBezTo>
                  <a:pt x="551981" y="4927"/>
                  <a:pt x="1028534" y="406489"/>
                  <a:pt x="1367201" y="406489"/>
                </a:cubicBezTo>
                <a:cubicBezTo>
                  <a:pt x="1705868" y="406489"/>
                  <a:pt x="2044534" y="89"/>
                  <a:pt x="2325143" y="89"/>
                </a:cubicBezTo>
                <a:cubicBezTo>
                  <a:pt x="2500524" y="89"/>
                  <a:pt x="2694804" y="98363"/>
                  <a:pt x="2844199" y="209866"/>
                </a:cubicBezTo>
                <a:lnTo>
                  <a:pt x="2880000" y="238856"/>
                </a:lnTo>
                <a:lnTo>
                  <a:pt x="2880000" y="759859"/>
                </a:lnTo>
                <a:lnTo>
                  <a:pt x="2832236" y="685889"/>
                </a:lnTo>
                <a:cubicBezTo>
                  <a:pt x="2749081" y="561913"/>
                  <a:pt x="2644458" y="434308"/>
                  <a:pt x="2513829" y="421003"/>
                </a:cubicBezTo>
                <a:cubicBezTo>
                  <a:pt x="2252572" y="394394"/>
                  <a:pt x="1795372" y="774184"/>
                  <a:pt x="1454286" y="769346"/>
                </a:cubicBezTo>
                <a:cubicBezTo>
                  <a:pt x="1113200" y="764508"/>
                  <a:pt x="733410" y="401651"/>
                  <a:pt x="467315" y="391975"/>
                </a:cubicBezTo>
                <a:cubicBezTo>
                  <a:pt x="301006" y="385927"/>
                  <a:pt x="171549" y="447915"/>
                  <a:pt x="55911" y="535417"/>
                </a:cubicBezTo>
                <a:lnTo>
                  <a:pt x="0" y="580883"/>
                </a:lnTo>
                <a:lnTo>
                  <a:pt x="0" y="113550"/>
                </a:lnTo>
                <a:lnTo>
                  <a:pt x="56868" y="66976"/>
                </a:lnTo>
                <a:cubicBezTo>
                  <a:pt x="119936" y="24015"/>
                  <a:pt x="196079" y="-1725"/>
                  <a:pt x="293143" y="89"/>
                </a:cubicBezTo>
                <a:close/>
              </a:path>
            </a:pathLst>
          </a:cu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55</xdr:col>
      <xdr:colOff>653551</xdr:colOff>
      <xdr:row>18</xdr:row>
      <xdr:rowOff>171450</xdr:rowOff>
    </xdr:from>
    <xdr:to>
      <xdr:col>55</xdr:col>
      <xdr:colOff>713083</xdr:colOff>
      <xdr:row>22</xdr:row>
      <xdr:rowOff>29765</xdr:rowOff>
    </xdr:to>
    <xdr:sp macro="" textlink="">
      <xdr:nvSpPr>
        <xdr:cNvPr id="109" name="Geschweifte Klammer links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39184247" y="3790950"/>
          <a:ext cx="59532" cy="661728"/>
        </a:xfrm>
        <a:custGeom>
          <a:avLst/>
          <a:gdLst>
            <a:gd name="connsiteX0" fmla="*/ 59532 w 59532"/>
            <a:gd name="connsiteY0" fmla="*/ 661728 h 661728"/>
            <a:gd name="connsiteX1" fmla="*/ 29766 w 59532"/>
            <a:gd name="connsiteY1" fmla="*/ 600983 h 661728"/>
            <a:gd name="connsiteX2" fmla="*/ 29766 w 59532"/>
            <a:gd name="connsiteY2" fmla="*/ 391609 h 661728"/>
            <a:gd name="connsiteX3" fmla="*/ 0 w 59532"/>
            <a:gd name="connsiteY3" fmla="*/ 330864 h 661728"/>
            <a:gd name="connsiteX4" fmla="*/ 29766 w 59532"/>
            <a:gd name="connsiteY4" fmla="*/ 270119 h 661728"/>
            <a:gd name="connsiteX5" fmla="*/ 29766 w 59532"/>
            <a:gd name="connsiteY5" fmla="*/ 60745 h 661728"/>
            <a:gd name="connsiteX6" fmla="*/ 59532 w 59532"/>
            <a:gd name="connsiteY6" fmla="*/ 0 h 661728"/>
            <a:gd name="connsiteX7" fmla="*/ 59532 w 59532"/>
            <a:gd name="connsiteY7" fmla="*/ 661728 h 661728"/>
            <a:gd name="connsiteX0" fmla="*/ 59532 w 59532"/>
            <a:gd name="connsiteY0" fmla="*/ 661728 h 661728"/>
            <a:gd name="connsiteX1" fmla="*/ 29766 w 59532"/>
            <a:gd name="connsiteY1" fmla="*/ 600983 h 661728"/>
            <a:gd name="connsiteX2" fmla="*/ 29766 w 59532"/>
            <a:gd name="connsiteY2" fmla="*/ 391609 h 661728"/>
            <a:gd name="connsiteX3" fmla="*/ 0 w 59532"/>
            <a:gd name="connsiteY3" fmla="*/ 330864 h 661728"/>
            <a:gd name="connsiteX4" fmla="*/ 29766 w 59532"/>
            <a:gd name="connsiteY4" fmla="*/ 270119 h 661728"/>
            <a:gd name="connsiteX5" fmla="*/ 29766 w 59532"/>
            <a:gd name="connsiteY5" fmla="*/ 60745 h 661728"/>
            <a:gd name="connsiteX6" fmla="*/ 59532 w 59532"/>
            <a:gd name="connsiteY6" fmla="*/ 0 h 6617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9532" h="661728" stroke="0" extrusionOk="0">
              <a:moveTo>
                <a:pt x="59532" y="661728"/>
              </a:moveTo>
              <a:cubicBezTo>
                <a:pt x="39343" y="665767"/>
                <a:pt x="36422" y="632074"/>
                <a:pt x="29766" y="600983"/>
              </a:cubicBezTo>
              <a:cubicBezTo>
                <a:pt x="27114" y="536556"/>
                <a:pt x="20808" y="474229"/>
                <a:pt x="29766" y="391609"/>
              </a:cubicBezTo>
              <a:cubicBezTo>
                <a:pt x="29759" y="358724"/>
                <a:pt x="16877" y="330653"/>
                <a:pt x="0" y="330864"/>
              </a:cubicBezTo>
              <a:cubicBezTo>
                <a:pt x="18923" y="326398"/>
                <a:pt x="27781" y="302193"/>
                <a:pt x="29766" y="270119"/>
              </a:cubicBezTo>
              <a:cubicBezTo>
                <a:pt x="36950" y="218269"/>
                <a:pt x="38930" y="116627"/>
                <a:pt x="29766" y="60745"/>
              </a:cubicBezTo>
              <a:cubicBezTo>
                <a:pt x="28530" y="29230"/>
                <a:pt x="39317" y="274"/>
                <a:pt x="59532" y="0"/>
              </a:cubicBezTo>
              <a:cubicBezTo>
                <a:pt x="32758" y="140860"/>
                <a:pt x="41454" y="427353"/>
                <a:pt x="59532" y="661728"/>
              </a:cubicBezTo>
              <a:close/>
            </a:path>
            <a:path w="59532" h="661728" fill="none" extrusionOk="0">
              <a:moveTo>
                <a:pt x="59532" y="661728"/>
              </a:moveTo>
              <a:cubicBezTo>
                <a:pt x="41742" y="667064"/>
                <a:pt x="30001" y="635180"/>
                <a:pt x="29766" y="600983"/>
              </a:cubicBezTo>
              <a:cubicBezTo>
                <a:pt x="35977" y="557438"/>
                <a:pt x="23855" y="494550"/>
                <a:pt x="29766" y="391609"/>
              </a:cubicBezTo>
              <a:cubicBezTo>
                <a:pt x="26993" y="360049"/>
                <a:pt x="19172" y="330375"/>
                <a:pt x="0" y="330864"/>
              </a:cubicBezTo>
              <a:cubicBezTo>
                <a:pt x="11036" y="332238"/>
                <a:pt x="33203" y="310085"/>
                <a:pt x="29766" y="270119"/>
              </a:cubicBezTo>
              <a:cubicBezTo>
                <a:pt x="29211" y="177792"/>
                <a:pt x="26151" y="113493"/>
                <a:pt x="29766" y="60745"/>
              </a:cubicBezTo>
              <a:cubicBezTo>
                <a:pt x="29109" y="27169"/>
                <a:pt x="42558" y="-579"/>
                <a:pt x="59532" y="0"/>
              </a:cubicBezTo>
            </a:path>
            <a:path w="59532" h="661728" fill="none" stroke="0" extrusionOk="0">
              <a:moveTo>
                <a:pt x="59532" y="661728"/>
              </a:moveTo>
              <a:cubicBezTo>
                <a:pt x="50591" y="661047"/>
                <a:pt x="32698" y="637425"/>
                <a:pt x="29766" y="600983"/>
              </a:cubicBezTo>
              <a:cubicBezTo>
                <a:pt x="20351" y="507026"/>
                <a:pt x="25970" y="489029"/>
                <a:pt x="29766" y="391609"/>
              </a:cubicBezTo>
              <a:cubicBezTo>
                <a:pt x="31970" y="359435"/>
                <a:pt x="15231" y="331920"/>
                <a:pt x="0" y="330864"/>
              </a:cubicBezTo>
              <a:cubicBezTo>
                <a:pt x="17916" y="324910"/>
                <a:pt x="32198" y="300361"/>
                <a:pt x="29766" y="270119"/>
              </a:cubicBezTo>
              <a:cubicBezTo>
                <a:pt x="35928" y="220119"/>
                <a:pt x="25453" y="124310"/>
                <a:pt x="29766" y="60745"/>
              </a:cubicBezTo>
              <a:cubicBezTo>
                <a:pt x="29880" y="26694"/>
                <a:pt x="45120" y="-131"/>
                <a:pt x="59532" y="0"/>
              </a:cubicBezTo>
            </a:path>
          </a:pathLst>
        </a:custGeom>
        <a:ln w="12700" cap="rnd">
          <a:solidFill>
            <a:schemeClr val="tx1"/>
          </a:solidFill>
          <a:round/>
          <a:extLst>
            <a:ext uri="{C807C97D-BFC1-408E-A445-0C87EB9F89A2}">
              <ask:lineSketchStyleProps xmlns:ask="http://schemas.microsoft.com/office/drawing/2018/sketchyshapes" sd="1924065476">
                <a:prstGeom prst="leftBrace">
                  <a:avLst>
                    <a:gd name="adj1" fmla="val 102037"/>
                    <a:gd name="adj2" fmla="val 50000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CH40"/>
  <sheetViews>
    <sheetView tabSelected="1" topLeftCell="K1" zoomScale="175" zoomScaleNormal="175" workbookViewId="0">
      <selection activeCell="V5" sqref="V5"/>
    </sheetView>
  </sheetViews>
  <sheetFormatPr baseColWidth="10" defaultColWidth="11.5703125" defaultRowHeight="15" x14ac:dyDescent="0.25"/>
  <cols>
    <col min="1" max="2" width="2.85546875" style="1" customWidth="1"/>
    <col min="3" max="4" width="7.140625" style="1" bestFit="1" customWidth="1"/>
    <col min="5" max="5" width="10.5703125" style="1" bestFit="1" customWidth="1"/>
    <col min="6" max="6" width="2.85546875" style="1" customWidth="1"/>
    <col min="7" max="7" width="15.5703125" style="1" bestFit="1" customWidth="1"/>
    <col min="8" max="12" width="11.42578125" style="1" customWidth="1"/>
    <col min="13" max="13" width="11.5703125" style="1"/>
    <col min="14" max="14" width="5.7109375" style="1" customWidth="1"/>
    <col min="15" max="15" width="15.5703125" style="1" customWidth="1"/>
    <col min="16" max="16" width="11.5703125" style="1" customWidth="1"/>
    <col min="17" max="17" width="3.7109375" style="1" hidden="1" customWidth="1"/>
    <col min="18" max="18" width="2.42578125" style="1" hidden="1" customWidth="1"/>
    <col min="19" max="19" width="16" style="1" customWidth="1"/>
    <col min="20" max="20" width="7" style="1" customWidth="1"/>
    <col min="21" max="56" width="11.5703125" style="1"/>
    <col min="57" max="57" width="17.42578125" style="1" bestFit="1" customWidth="1"/>
    <col min="58" max="67" width="11.5703125" style="1"/>
    <col min="68" max="68" width="17.42578125" style="1" bestFit="1" customWidth="1"/>
    <col min="69" max="69" width="11.5703125" style="1"/>
    <col min="70" max="74" width="22.42578125" style="1" customWidth="1"/>
    <col min="75" max="78" width="11.5703125" style="1"/>
    <col min="79" max="79" width="17.42578125" style="1" bestFit="1" customWidth="1"/>
    <col min="80" max="80" width="11.5703125" style="1"/>
    <col min="81" max="85" width="17.28515625" style="1" customWidth="1"/>
    <col min="86" max="86" width="12.28515625" style="1" bestFit="1" customWidth="1"/>
    <col min="87" max="16384" width="11.5703125" style="1"/>
  </cols>
  <sheetData>
    <row r="2" spans="3:86" x14ac:dyDescent="0.25">
      <c r="E2" s="125" t="s">
        <v>26</v>
      </c>
      <c r="F2" s="125"/>
      <c r="G2" s="125"/>
      <c r="H2" s="125"/>
      <c r="I2" s="125"/>
      <c r="J2" s="125"/>
      <c r="K2" s="125"/>
      <c r="L2" s="125"/>
      <c r="BF2" s="88" t="s">
        <v>43</v>
      </c>
      <c r="BG2" s="77" t="s">
        <v>31</v>
      </c>
      <c r="BH2" s="78"/>
      <c r="BI2" s="78"/>
      <c r="BJ2" s="78"/>
      <c r="BK2" s="79"/>
      <c r="BR2" s="101" t="s">
        <v>31</v>
      </c>
      <c r="BS2" s="102"/>
      <c r="BT2" s="102"/>
      <c r="BU2" s="102"/>
      <c r="BV2" s="103"/>
      <c r="CC2" s="101" t="s">
        <v>31</v>
      </c>
      <c r="CD2" s="102"/>
      <c r="CE2" s="102"/>
      <c r="CF2" s="102"/>
      <c r="CG2" s="103"/>
    </row>
    <row r="3" spans="3:86" x14ac:dyDescent="0.25">
      <c r="E3" s="125"/>
      <c r="F3" s="125"/>
      <c r="G3" s="125"/>
      <c r="H3" s="125"/>
      <c r="I3" s="125"/>
      <c r="J3" s="125"/>
      <c r="K3" s="125"/>
      <c r="L3" s="125"/>
      <c r="BE3" s="91" t="s">
        <v>45</v>
      </c>
      <c r="BF3" s="92" t="s">
        <v>44</v>
      </c>
      <c r="BG3" s="80">
        <v>0</v>
      </c>
      <c r="BH3" s="81">
        <v>15</v>
      </c>
      <c r="BI3" s="81">
        <v>20</v>
      </c>
      <c r="BJ3" s="81">
        <v>30</v>
      </c>
      <c r="BK3" s="82">
        <v>50</v>
      </c>
      <c r="BR3" s="104">
        <v>0</v>
      </c>
      <c r="BS3" s="32">
        <v>15</v>
      </c>
      <c r="BT3" s="32">
        <v>20</v>
      </c>
      <c r="BU3" s="32">
        <v>30</v>
      </c>
      <c r="BV3" s="105">
        <v>50</v>
      </c>
      <c r="CC3" s="104">
        <v>0</v>
      </c>
      <c r="CD3" s="32">
        <v>15</v>
      </c>
      <c r="CE3" s="32">
        <v>20</v>
      </c>
      <c r="CF3" s="32">
        <v>30</v>
      </c>
      <c r="CG3" s="105">
        <v>50</v>
      </c>
    </row>
    <row r="4" spans="3:86" x14ac:dyDescent="0.25">
      <c r="BE4" s="83"/>
      <c r="BF4" s="75" t="s">
        <v>32</v>
      </c>
      <c r="BG4" s="116"/>
      <c r="BH4" s="117"/>
      <c r="BI4" s="117"/>
      <c r="BJ4" s="117"/>
      <c r="BK4" s="118"/>
      <c r="BL4" s="87" t="str">
        <f t="shared" ref="BL4:BL11" si="0">IF(COUNTIF($BG4:$BK4,$BF$2)=1,$BF4,"")</f>
        <v/>
      </c>
      <c r="BP4" s="106"/>
      <c r="BQ4" s="100" t="s">
        <v>32</v>
      </c>
      <c r="BR4" s="93">
        <v>1116</v>
      </c>
      <c r="BS4" s="93">
        <v>1090</v>
      </c>
      <c r="BT4" s="93">
        <v>1077</v>
      </c>
      <c r="BU4" s="93">
        <v>1052</v>
      </c>
      <c r="BV4" s="93">
        <v>964</v>
      </c>
      <c r="CA4" s="106"/>
      <c r="CB4" s="100" t="s">
        <v>32</v>
      </c>
      <c r="CC4" s="96" t="str">
        <f>IF(BG4="x",$J$16*BR4,"")</f>
        <v/>
      </c>
      <c r="CD4" s="96" t="str">
        <f t="shared" ref="CD4:CG4" si="1">IF(BH4="x",$J$16*BS4,"")</f>
        <v/>
      </c>
      <c r="CE4" s="96" t="str">
        <f t="shared" si="1"/>
        <v/>
      </c>
      <c r="CF4" s="96" t="str">
        <f t="shared" si="1"/>
        <v/>
      </c>
      <c r="CG4" s="96" t="str">
        <f t="shared" si="1"/>
        <v/>
      </c>
      <c r="CH4" s="100" t="s">
        <v>33</v>
      </c>
    </row>
    <row r="5" spans="3:86" x14ac:dyDescent="0.25">
      <c r="F5" s="19"/>
      <c r="G5" s="20"/>
      <c r="H5" s="20"/>
      <c r="I5" s="20"/>
      <c r="J5" s="20"/>
      <c r="K5" s="20"/>
      <c r="L5" s="20"/>
      <c r="BE5" s="84"/>
      <c r="BF5" s="73" t="s">
        <v>34</v>
      </c>
      <c r="BG5" s="119"/>
      <c r="BH5" s="120"/>
      <c r="BI5" s="120"/>
      <c r="BJ5" s="120"/>
      <c r="BK5" s="121"/>
      <c r="BL5" s="87" t="str">
        <f t="shared" si="0"/>
        <v/>
      </c>
      <c r="BP5" s="107"/>
      <c r="BQ5" s="100" t="s">
        <v>34</v>
      </c>
      <c r="BR5" s="93">
        <v>1142</v>
      </c>
      <c r="BS5" s="93">
        <v>1115</v>
      </c>
      <c r="BT5" s="93">
        <v>1102</v>
      </c>
      <c r="BU5" s="93">
        <v>1077</v>
      </c>
      <c r="BV5" s="93">
        <v>987</v>
      </c>
      <c r="CA5" s="107"/>
      <c r="CB5" s="100" t="s">
        <v>34</v>
      </c>
      <c r="CC5" s="96" t="str">
        <f t="shared" ref="CC5:CC11" si="2">IF(BG5="x",$J$16*BR5,"")</f>
        <v/>
      </c>
      <c r="CD5" s="96" t="str">
        <f t="shared" ref="CD5:CD11" si="3">IF(BH5="x",$J$16*BS5,"")</f>
        <v/>
      </c>
      <c r="CE5" s="96" t="str">
        <f t="shared" ref="CE5:CE11" si="4">IF(BI5="x",$J$16*BT5,"")</f>
        <v/>
      </c>
      <c r="CF5" s="96" t="str">
        <f t="shared" ref="CF5:CF11" si="5">IF(BJ5="x",$J$16*BU5,"")</f>
        <v/>
      </c>
      <c r="CG5" s="96" t="str">
        <f t="shared" ref="CG5:CG11" si="6">IF(BK5="x",$J$16*BV5,"")</f>
        <v/>
      </c>
      <c r="CH5" s="100" t="s">
        <v>33</v>
      </c>
    </row>
    <row r="6" spans="3:86" x14ac:dyDescent="0.25">
      <c r="C6" s="16" t="s">
        <v>2</v>
      </c>
      <c r="D6" s="62" t="s">
        <v>2</v>
      </c>
      <c r="E6" s="34" t="s">
        <v>2</v>
      </c>
      <c r="F6" s="18"/>
      <c r="BE6" s="84" t="s">
        <v>35</v>
      </c>
      <c r="BF6" s="73" t="s">
        <v>36</v>
      </c>
      <c r="BG6" s="119"/>
      <c r="BH6" s="120" t="s">
        <v>43</v>
      </c>
      <c r="BI6" s="120"/>
      <c r="BJ6" s="120"/>
      <c r="BK6" s="121"/>
      <c r="BL6" s="87" t="str">
        <f t="shared" si="0"/>
        <v>Fichte</v>
      </c>
      <c r="BP6" s="107" t="s">
        <v>35</v>
      </c>
      <c r="BQ6" s="100" t="s">
        <v>36</v>
      </c>
      <c r="BR6" s="93">
        <v>788</v>
      </c>
      <c r="BS6" s="93">
        <v>770</v>
      </c>
      <c r="BT6" s="93">
        <v>762</v>
      </c>
      <c r="BU6" s="93">
        <v>745</v>
      </c>
      <c r="BV6" s="93">
        <v>685</v>
      </c>
      <c r="CA6" s="107" t="s">
        <v>35</v>
      </c>
      <c r="CB6" s="100" t="s">
        <v>36</v>
      </c>
      <c r="CC6" s="96" t="str">
        <f t="shared" si="2"/>
        <v/>
      </c>
      <c r="CD6" s="96">
        <f t="shared" si="3"/>
        <v>770000</v>
      </c>
      <c r="CE6" s="96" t="str">
        <f t="shared" si="4"/>
        <v/>
      </c>
      <c r="CF6" s="96" t="str">
        <f t="shared" si="5"/>
        <v/>
      </c>
      <c r="CG6" s="96" t="str">
        <f t="shared" si="6"/>
        <v/>
      </c>
      <c r="CH6" s="100" t="s">
        <v>33</v>
      </c>
    </row>
    <row r="7" spans="3:86" x14ac:dyDescent="0.25">
      <c r="C7" s="32" t="s">
        <v>30</v>
      </c>
      <c r="D7" s="63" t="s">
        <v>10</v>
      </c>
      <c r="E7" s="35" t="s">
        <v>9</v>
      </c>
      <c r="F7" s="26" t="s">
        <v>18</v>
      </c>
      <c r="G7" s="27" t="s">
        <v>11</v>
      </c>
      <c r="H7" s="27" t="s">
        <v>28</v>
      </c>
      <c r="I7" s="28" t="s">
        <v>4</v>
      </c>
      <c r="J7" s="28" t="s">
        <v>6</v>
      </c>
      <c r="K7" s="28" t="s">
        <v>2</v>
      </c>
      <c r="L7" s="29" t="s">
        <v>8</v>
      </c>
      <c r="BE7" s="84"/>
      <c r="BF7" s="73" t="s">
        <v>37</v>
      </c>
      <c r="BG7" s="119"/>
      <c r="BH7" s="120"/>
      <c r="BI7" s="120"/>
      <c r="BJ7" s="120"/>
      <c r="BK7" s="121"/>
      <c r="BL7" s="87" t="str">
        <f t="shared" si="0"/>
        <v/>
      </c>
      <c r="BP7" s="107"/>
      <c r="BQ7" s="100" t="s">
        <v>37</v>
      </c>
      <c r="BR7" s="93">
        <v>896</v>
      </c>
      <c r="BS7" s="93">
        <v>876</v>
      </c>
      <c r="BT7" s="93">
        <v>866</v>
      </c>
      <c r="BU7" s="93">
        <v>847</v>
      </c>
      <c r="BV7" s="93">
        <v>779</v>
      </c>
      <c r="CA7" s="107"/>
      <c r="CB7" s="100" t="s">
        <v>37</v>
      </c>
      <c r="CC7" s="96" t="str">
        <f t="shared" si="2"/>
        <v/>
      </c>
      <c r="CD7" s="96" t="str">
        <f t="shared" si="3"/>
        <v/>
      </c>
      <c r="CE7" s="96" t="str">
        <f t="shared" si="4"/>
        <v/>
      </c>
      <c r="CF7" s="96" t="str">
        <f t="shared" si="5"/>
        <v/>
      </c>
      <c r="CG7" s="96" t="str">
        <f t="shared" si="6"/>
        <v/>
      </c>
      <c r="CH7" s="100" t="s">
        <v>33</v>
      </c>
    </row>
    <row r="8" spans="3:86" x14ac:dyDescent="0.25">
      <c r="C8" s="37" t="s">
        <v>5</v>
      </c>
      <c r="D8" s="64" t="s">
        <v>5</v>
      </c>
      <c r="E8" s="38" t="s">
        <v>5</v>
      </c>
      <c r="F8" s="50" t="s">
        <v>18</v>
      </c>
      <c r="G8" s="25" t="s">
        <v>27</v>
      </c>
      <c r="H8" s="69" t="s">
        <v>5</v>
      </c>
      <c r="I8" s="24" t="s">
        <v>5</v>
      </c>
      <c r="J8" s="24" t="s">
        <v>5</v>
      </c>
      <c r="K8" s="54"/>
      <c r="L8" s="56">
        <v>112.6</v>
      </c>
      <c r="O8" s="1" t="str">
        <f>IF(K8="","",K8)</f>
        <v/>
      </c>
      <c r="P8" s="1">
        <f>IF(L8="","",L8*1000)</f>
        <v>112600</v>
      </c>
      <c r="S8" s="1">
        <f>SUM(O8:R8)</f>
        <v>112600</v>
      </c>
      <c r="BE8" s="85"/>
      <c r="BF8" s="76" t="s">
        <v>38</v>
      </c>
      <c r="BG8" s="122"/>
      <c r="BH8" s="123"/>
      <c r="BI8" s="123"/>
      <c r="BJ8" s="123"/>
      <c r="BK8" s="124"/>
      <c r="BL8" s="87" t="str">
        <f t="shared" si="0"/>
        <v/>
      </c>
      <c r="BP8" s="108"/>
      <c r="BQ8" s="100" t="s">
        <v>38</v>
      </c>
      <c r="BR8" s="93">
        <v>706</v>
      </c>
      <c r="BS8" s="93">
        <v>689</v>
      </c>
      <c r="BT8" s="93">
        <v>681</v>
      </c>
      <c r="BU8" s="93">
        <v>666</v>
      </c>
      <c r="BV8" s="93">
        <v>610</v>
      </c>
      <c r="CA8" s="108"/>
      <c r="CB8" s="100" t="s">
        <v>38</v>
      </c>
      <c r="CC8" s="96" t="str">
        <f t="shared" si="2"/>
        <v/>
      </c>
      <c r="CD8" s="96" t="str">
        <f t="shared" si="3"/>
        <v/>
      </c>
      <c r="CE8" s="96" t="str">
        <f t="shared" si="4"/>
        <v/>
      </c>
      <c r="CF8" s="96" t="str">
        <f t="shared" si="5"/>
        <v/>
      </c>
      <c r="CG8" s="96" t="str">
        <f t="shared" si="6"/>
        <v/>
      </c>
      <c r="CH8" s="100" t="s">
        <v>33</v>
      </c>
    </row>
    <row r="9" spans="3:86" x14ac:dyDescent="0.25">
      <c r="C9" s="39" t="s">
        <v>5</v>
      </c>
      <c r="D9" s="65" t="s">
        <v>5</v>
      </c>
      <c r="E9" s="40" t="s">
        <v>5</v>
      </c>
      <c r="F9" s="51" t="s">
        <v>18</v>
      </c>
      <c r="G9" s="2" t="s">
        <v>0</v>
      </c>
      <c r="H9" s="70" t="s">
        <v>5</v>
      </c>
      <c r="I9" s="6" t="s">
        <v>5</v>
      </c>
      <c r="J9" s="6" t="s">
        <v>5</v>
      </c>
      <c r="K9" s="54"/>
      <c r="L9" s="56">
        <v>450.5</v>
      </c>
      <c r="O9" s="1" t="str">
        <f>IF(K9="","",K9)</f>
        <v/>
      </c>
      <c r="P9" s="1">
        <f>IF(L9="","",L9*1000)</f>
        <v>450500</v>
      </c>
      <c r="S9" s="1">
        <f t="shared" ref="S9:S19" si="7">SUM(O9:R9)</f>
        <v>450500</v>
      </c>
      <c r="BE9" s="83"/>
      <c r="BF9" s="72" t="s">
        <v>32</v>
      </c>
      <c r="BG9" s="116"/>
      <c r="BH9" s="117"/>
      <c r="BI9" s="117"/>
      <c r="BJ9" s="117"/>
      <c r="BK9" s="118"/>
      <c r="BL9" s="87" t="str">
        <f t="shared" si="0"/>
        <v/>
      </c>
      <c r="BP9" s="106"/>
      <c r="BQ9" s="100" t="s">
        <v>32</v>
      </c>
      <c r="BR9" s="94">
        <v>2790</v>
      </c>
      <c r="BS9" s="94">
        <v>2720</v>
      </c>
      <c r="BT9" s="94">
        <v>2700</v>
      </c>
      <c r="BU9" s="94">
        <v>2630</v>
      </c>
      <c r="BV9" s="94">
        <v>2410</v>
      </c>
      <c r="CA9" s="106"/>
      <c r="CB9" s="100" t="s">
        <v>32</v>
      </c>
      <c r="CC9" s="96" t="str">
        <f t="shared" si="2"/>
        <v/>
      </c>
      <c r="CD9" s="96" t="str">
        <f t="shared" si="3"/>
        <v/>
      </c>
      <c r="CE9" s="96" t="str">
        <f t="shared" si="4"/>
        <v/>
      </c>
      <c r="CF9" s="96" t="str">
        <f t="shared" si="5"/>
        <v/>
      </c>
      <c r="CG9" s="96" t="str">
        <f t="shared" si="6"/>
        <v/>
      </c>
      <c r="CH9" s="100" t="s">
        <v>39</v>
      </c>
    </row>
    <row r="10" spans="3:86" x14ac:dyDescent="0.25">
      <c r="C10" s="39" t="s">
        <v>5</v>
      </c>
      <c r="D10" s="65" t="s">
        <v>5</v>
      </c>
      <c r="E10" s="40" t="s">
        <v>5</v>
      </c>
      <c r="F10" s="53" t="s">
        <v>18</v>
      </c>
      <c r="G10" s="2" t="s">
        <v>12</v>
      </c>
      <c r="H10" s="70" t="s">
        <v>5</v>
      </c>
      <c r="I10" s="6" t="s">
        <v>5</v>
      </c>
      <c r="J10" s="6" t="s">
        <v>5</v>
      </c>
      <c r="K10" s="54"/>
      <c r="L10" s="56"/>
      <c r="O10" s="1" t="str">
        <f>IF(K10="","",K10)</f>
        <v/>
      </c>
      <c r="P10" s="1" t="str">
        <f>IF(L10="","",L10*1000)</f>
        <v/>
      </c>
      <c r="S10" s="1">
        <f t="shared" si="7"/>
        <v>0</v>
      </c>
      <c r="BE10" s="84"/>
      <c r="BF10" s="73" t="s">
        <v>34</v>
      </c>
      <c r="BG10" s="119"/>
      <c r="BH10" s="120"/>
      <c r="BI10" s="120"/>
      <c r="BJ10" s="120"/>
      <c r="BK10" s="121"/>
      <c r="BL10" s="87" t="str">
        <f t="shared" si="0"/>
        <v/>
      </c>
      <c r="BP10" s="107"/>
      <c r="BQ10" s="100" t="s">
        <v>34</v>
      </c>
      <c r="BR10" s="94">
        <v>2855</v>
      </c>
      <c r="BS10" s="94">
        <v>2788</v>
      </c>
      <c r="BT10" s="94">
        <v>2755</v>
      </c>
      <c r="BU10" s="94">
        <v>2692</v>
      </c>
      <c r="BV10" s="94">
        <v>2467</v>
      </c>
      <c r="CA10" s="107"/>
      <c r="CB10" s="100" t="s">
        <v>34</v>
      </c>
      <c r="CC10" s="96" t="str">
        <f t="shared" si="2"/>
        <v/>
      </c>
      <c r="CD10" s="96" t="str">
        <f t="shared" si="3"/>
        <v/>
      </c>
      <c r="CE10" s="96" t="str">
        <f t="shared" si="4"/>
        <v/>
      </c>
      <c r="CF10" s="96" t="str">
        <f t="shared" si="5"/>
        <v/>
      </c>
      <c r="CG10" s="96" t="str">
        <f t="shared" si="6"/>
        <v/>
      </c>
      <c r="CH10" s="100" t="s">
        <v>39</v>
      </c>
    </row>
    <row r="11" spans="3:86" x14ac:dyDescent="0.25">
      <c r="C11" s="39" t="s">
        <v>5</v>
      </c>
      <c r="D11" s="65">
        <v>9.4600000000000009</v>
      </c>
      <c r="E11" s="40">
        <v>9.4600000000000014E-3</v>
      </c>
      <c r="F11" s="12" t="s">
        <v>18</v>
      </c>
      <c r="G11" s="2" t="s">
        <v>17</v>
      </c>
      <c r="H11" s="70" t="s">
        <v>5</v>
      </c>
      <c r="I11" s="54"/>
      <c r="J11" s="54"/>
      <c r="K11" s="54"/>
      <c r="L11" s="56"/>
      <c r="O11" s="1" t="str">
        <f>IF(I11="","",I11*E11)</f>
        <v/>
      </c>
      <c r="P11" s="1" t="str">
        <f>IF(J11="","",J11*D11)</f>
        <v/>
      </c>
      <c r="Q11" s="1" t="str">
        <f>IF(K11="","",K11)</f>
        <v/>
      </c>
      <c r="R11" s="1" t="str">
        <f>IF(L11="","",L11*1000)</f>
        <v/>
      </c>
      <c r="S11" s="1">
        <f t="shared" si="7"/>
        <v>0</v>
      </c>
      <c r="BE11" s="84" t="s">
        <v>40</v>
      </c>
      <c r="BF11" s="73" t="s">
        <v>36</v>
      </c>
      <c r="BG11" s="119"/>
      <c r="BH11" s="120"/>
      <c r="BI11" s="120"/>
      <c r="BJ11" s="120"/>
      <c r="BK11" s="121"/>
      <c r="BL11" s="87" t="str">
        <f t="shared" si="0"/>
        <v/>
      </c>
      <c r="BP11" s="107" t="s">
        <v>40</v>
      </c>
      <c r="BQ11" s="100" t="s">
        <v>36</v>
      </c>
      <c r="BR11" s="94">
        <v>1970</v>
      </c>
      <c r="BS11" s="94">
        <v>1930</v>
      </c>
      <c r="BT11" s="94">
        <v>1900</v>
      </c>
      <c r="BU11" s="94">
        <v>1860</v>
      </c>
      <c r="BV11" s="94">
        <v>1710</v>
      </c>
      <c r="CA11" s="107" t="s">
        <v>40</v>
      </c>
      <c r="CB11" s="100" t="s">
        <v>36</v>
      </c>
      <c r="CC11" s="96" t="str">
        <f t="shared" si="2"/>
        <v/>
      </c>
      <c r="CD11" s="96" t="str">
        <f t="shared" si="3"/>
        <v/>
      </c>
      <c r="CE11" s="96" t="str">
        <f t="shared" si="4"/>
        <v/>
      </c>
      <c r="CF11" s="96" t="str">
        <f t="shared" si="5"/>
        <v/>
      </c>
      <c r="CG11" s="96" t="str">
        <f t="shared" si="6"/>
        <v/>
      </c>
      <c r="CH11" s="100" t="s">
        <v>39</v>
      </c>
    </row>
    <row r="12" spans="3:86" x14ac:dyDescent="0.25">
      <c r="C12" s="39">
        <v>12.87</v>
      </c>
      <c r="D12" s="65">
        <f>E12*1000</f>
        <v>28120</v>
      </c>
      <c r="E12" s="40">
        <v>28.12</v>
      </c>
      <c r="F12" s="12" t="s">
        <v>18</v>
      </c>
      <c r="G12" s="2" t="s">
        <v>49</v>
      </c>
      <c r="H12" s="110"/>
      <c r="I12" s="54">
        <v>6008</v>
      </c>
      <c r="J12" s="114"/>
      <c r="K12" s="54"/>
      <c r="L12" s="56"/>
      <c r="O12" s="1">
        <f>IF(SUM(H12:L12)=0,"",H12*C12+I12*E12+J12*D12+K12)</f>
        <v>168944.96</v>
      </c>
      <c r="P12" s="1" t="str">
        <f>IF(L12="","",L12)</f>
        <v/>
      </c>
      <c r="S12" s="1">
        <f t="shared" si="7"/>
        <v>168944.96</v>
      </c>
      <c r="BE12" s="84"/>
      <c r="BF12" s="73" t="s">
        <v>37</v>
      </c>
      <c r="BG12" s="119"/>
      <c r="BH12" s="120"/>
      <c r="BI12" s="120"/>
      <c r="BJ12" s="120"/>
      <c r="BK12" s="121"/>
      <c r="BL12" s="87"/>
      <c r="BP12" s="107"/>
      <c r="BQ12" s="100" t="s">
        <v>37</v>
      </c>
      <c r="BR12" s="94">
        <v>2241</v>
      </c>
      <c r="BS12" s="94">
        <v>2190</v>
      </c>
      <c r="BT12" s="94">
        <v>2166</v>
      </c>
      <c r="BU12" s="94">
        <v>2118</v>
      </c>
      <c r="BV12" s="94">
        <v>1948</v>
      </c>
      <c r="CA12" s="107"/>
      <c r="CB12" s="100" t="s">
        <v>37</v>
      </c>
      <c r="CC12" s="96" t="str">
        <f t="shared" ref="CC12:CG13" si="8">IF(BG12="x",$J$16*BR12,"")</f>
        <v/>
      </c>
      <c r="CD12" s="96" t="str">
        <f t="shared" si="8"/>
        <v/>
      </c>
      <c r="CE12" s="96" t="str">
        <f t="shared" si="8"/>
        <v/>
      </c>
      <c r="CF12" s="96" t="str">
        <f t="shared" si="8"/>
        <v/>
      </c>
      <c r="CG12" s="96" t="str">
        <f t="shared" si="8"/>
        <v/>
      </c>
      <c r="CH12" s="100" t="s">
        <v>39</v>
      </c>
    </row>
    <row r="13" spans="3:86" x14ac:dyDescent="0.25">
      <c r="C13" s="39" t="s">
        <v>5</v>
      </c>
      <c r="D13" s="65">
        <v>9.4600000000000009</v>
      </c>
      <c r="E13" s="40">
        <v>9.4600000000000014E-3</v>
      </c>
      <c r="F13" s="12" t="s">
        <v>18</v>
      </c>
      <c r="G13" s="2" t="s">
        <v>19</v>
      </c>
      <c r="H13" s="70" t="s">
        <v>5</v>
      </c>
      <c r="I13" s="54"/>
      <c r="J13" s="54"/>
      <c r="K13" s="54"/>
      <c r="L13" s="56"/>
      <c r="O13" s="1" t="str">
        <f>IF(I13="","",I13*E13)</f>
        <v/>
      </c>
      <c r="P13" s="1" t="str">
        <f>IF(J13="","",J13*D13)</f>
        <v/>
      </c>
      <c r="Q13" s="1" t="str">
        <f t="shared" ref="Q13:Q15" si="9">IF(K13="","",K13)</f>
        <v/>
      </c>
      <c r="R13" s="1" t="str">
        <f t="shared" ref="R13:R15" si="10">IF(L13="","",L13*1000)</f>
        <v/>
      </c>
      <c r="S13" s="1">
        <f t="shared" si="7"/>
        <v>0</v>
      </c>
      <c r="BC13" s="112" t="s">
        <v>47</v>
      </c>
      <c r="BE13" s="85"/>
      <c r="BF13" s="74" t="s">
        <v>38</v>
      </c>
      <c r="BG13" s="122"/>
      <c r="BH13" s="123"/>
      <c r="BI13" s="123"/>
      <c r="BJ13" s="123"/>
      <c r="BK13" s="124"/>
      <c r="BL13" s="87" t="str">
        <f t="shared" ref="BL13:BL19" si="11">IF(COUNTIF($BG12:$BK12,$BF$2)=1,$BF12,"")</f>
        <v/>
      </c>
      <c r="BP13" s="108"/>
      <c r="BQ13" s="100" t="s">
        <v>38</v>
      </c>
      <c r="BR13" s="94">
        <v>1765</v>
      </c>
      <c r="BS13" s="94">
        <v>1723</v>
      </c>
      <c r="BT13" s="94">
        <v>1705</v>
      </c>
      <c r="BU13" s="94">
        <v>1662</v>
      </c>
      <c r="BV13" s="94">
        <v>1525</v>
      </c>
      <c r="CA13" s="108"/>
      <c r="CB13" s="100" t="s">
        <v>38</v>
      </c>
      <c r="CC13" s="96" t="str">
        <f t="shared" si="8"/>
        <v/>
      </c>
      <c r="CD13" s="96" t="str">
        <f t="shared" si="8"/>
        <v/>
      </c>
      <c r="CE13" s="96" t="str">
        <f t="shared" si="8"/>
        <v/>
      </c>
      <c r="CF13" s="96" t="str">
        <f t="shared" si="8"/>
        <v/>
      </c>
      <c r="CG13" s="96" t="str">
        <f t="shared" si="8"/>
        <v/>
      </c>
      <c r="CH13" s="100" t="s">
        <v>39</v>
      </c>
    </row>
    <row r="14" spans="3:86" x14ac:dyDescent="0.25">
      <c r="C14" s="39" t="s">
        <v>5</v>
      </c>
      <c r="D14" s="65">
        <v>9800</v>
      </c>
      <c r="E14" s="40">
        <v>9.8000000000000007</v>
      </c>
      <c r="F14" s="13" t="s">
        <v>18</v>
      </c>
      <c r="G14" s="2" t="s">
        <v>13</v>
      </c>
      <c r="H14" s="70" t="s">
        <v>5</v>
      </c>
      <c r="I14" s="54">
        <v>5747</v>
      </c>
      <c r="J14" s="54"/>
      <c r="K14" s="54"/>
      <c r="L14" s="56"/>
      <c r="O14" s="1">
        <f t="shared" ref="O14:O19" si="12">IF(I14="","",I14*E14)</f>
        <v>56320.600000000006</v>
      </c>
      <c r="P14" s="1" t="str">
        <f t="shared" ref="P14:P19" si="13">IF(J14="","",J14*D14)</f>
        <v/>
      </c>
      <c r="Q14" s="1" t="str">
        <f t="shared" si="9"/>
        <v/>
      </c>
      <c r="R14" s="1" t="str">
        <f t="shared" si="10"/>
        <v/>
      </c>
      <c r="S14" s="1">
        <f t="shared" si="7"/>
        <v>56320.600000000006</v>
      </c>
      <c r="BC14" s="112" t="s">
        <v>48</v>
      </c>
      <c r="BE14" s="83"/>
      <c r="BF14" s="75" t="s">
        <v>32</v>
      </c>
      <c r="BG14" s="116"/>
      <c r="BH14" s="117"/>
      <c r="BI14" s="117"/>
      <c r="BJ14" s="117"/>
      <c r="BK14" s="118"/>
      <c r="BL14" s="87" t="str">
        <f t="shared" si="11"/>
        <v/>
      </c>
      <c r="BP14" s="106"/>
      <c r="BQ14" s="100" t="s">
        <v>32</v>
      </c>
      <c r="BR14" s="95">
        <v>5</v>
      </c>
      <c r="BS14" s="95">
        <v>4.1500000000000004</v>
      </c>
      <c r="BT14" s="95">
        <v>3.86</v>
      </c>
      <c r="BU14" s="95">
        <v>3.3</v>
      </c>
      <c r="BV14" s="95">
        <v>2.16</v>
      </c>
      <c r="CA14" s="106"/>
      <c r="CB14" s="100" t="s">
        <v>32</v>
      </c>
      <c r="CC14" s="96" t="str">
        <f t="shared" ref="CC14:CG18" si="14">IF(BG14="x",$H$16*BR14,"")</f>
        <v/>
      </c>
      <c r="CD14" s="96" t="str">
        <f t="shared" si="14"/>
        <v/>
      </c>
      <c r="CE14" s="96" t="str">
        <f t="shared" si="14"/>
        <v/>
      </c>
      <c r="CF14" s="96" t="str">
        <f t="shared" si="14"/>
        <v/>
      </c>
      <c r="CG14" s="96" t="str">
        <f t="shared" si="14"/>
        <v/>
      </c>
      <c r="CH14" s="100" t="s">
        <v>41</v>
      </c>
    </row>
    <row r="15" spans="3:86" x14ac:dyDescent="0.25">
      <c r="C15" s="39" t="s">
        <v>5</v>
      </c>
      <c r="D15" s="65">
        <v>9800</v>
      </c>
      <c r="E15" s="40">
        <v>9.8000000000000007</v>
      </c>
      <c r="F15" s="14" t="s">
        <v>18</v>
      </c>
      <c r="G15" s="2" t="s">
        <v>14</v>
      </c>
      <c r="H15" s="70" t="s">
        <v>5</v>
      </c>
      <c r="I15" s="54"/>
      <c r="J15" s="54"/>
      <c r="K15" s="54"/>
      <c r="L15" s="56"/>
      <c r="O15" s="1" t="str">
        <f t="shared" si="12"/>
        <v/>
      </c>
      <c r="P15" s="1" t="str">
        <f t="shared" si="13"/>
        <v/>
      </c>
      <c r="Q15" s="1" t="str">
        <f t="shared" si="9"/>
        <v/>
      </c>
      <c r="R15" s="1" t="str">
        <f t="shared" si="10"/>
        <v/>
      </c>
      <c r="S15" s="1">
        <f t="shared" si="7"/>
        <v>0</v>
      </c>
      <c r="BE15" s="84"/>
      <c r="BF15" s="73" t="s">
        <v>34</v>
      </c>
      <c r="BG15" s="119"/>
      <c r="BH15" s="120"/>
      <c r="BI15" s="120"/>
      <c r="BJ15" s="120"/>
      <c r="BK15" s="121"/>
      <c r="BL15" s="87" t="str">
        <f t="shared" si="11"/>
        <v/>
      </c>
      <c r="BP15" s="107"/>
      <c r="BQ15" s="100" t="s">
        <v>34</v>
      </c>
      <c r="BR15" s="95">
        <v>5</v>
      </c>
      <c r="BS15" s="95">
        <v>4.1500000000000004</v>
      </c>
      <c r="BT15" s="95">
        <v>3.86</v>
      </c>
      <c r="BU15" s="95">
        <v>3.3</v>
      </c>
      <c r="BV15" s="95">
        <v>2.16</v>
      </c>
      <c r="CA15" s="107"/>
      <c r="CB15" s="100" t="s">
        <v>34</v>
      </c>
      <c r="CC15" s="96" t="str">
        <f t="shared" si="14"/>
        <v/>
      </c>
      <c r="CD15" s="96" t="str">
        <f t="shared" si="14"/>
        <v/>
      </c>
      <c r="CE15" s="96" t="str">
        <f t="shared" si="14"/>
        <v/>
      </c>
      <c r="CF15" s="96" t="str">
        <f t="shared" si="14"/>
        <v/>
      </c>
      <c r="CG15" s="96" t="str">
        <f t="shared" si="14"/>
        <v/>
      </c>
      <c r="CH15" s="100" t="s">
        <v>41</v>
      </c>
    </row>
    <row r="16" spans="3:86" x14ac:dyDescent="0.25">
      <c r="C16" s="111" t="str">
        <f>IF(AND(H16="",J16=""),"","► zur Auswahl")</f>
        <v>► zur Auswahl</v>
      </c>
      <c r="D16" s="111"/>
      <c r="E16" s="40" t="s">
        <v>5</v>
      </c>
      <c r="F16" s="61" t="s">
        <v>18</v>
      </c>
      <c r="G16" s="2" t="s">
        <v>29</v>
      </c>
      <c r="H16" s="54"/>
      <c r="I16" s="68" t="s">
        <v>5</v>
      </c>
      <c r="J16" s="54">
        <v>1000</v>
      </c>
      <c r="K16" s="54"/>
      <c r="L16" s="56"/>
      <c r="O16" s="109">
        <f>IF(AND(H16="",J16=""),"",$CC$20)</f>
        <v>770000</v>
      </c>
      <c r="P16" s="1">
        <f>K16+L16*1000</f>
        <v>0</v>
      </c>
      <c r="S16" s="1">
        <f t="shared" si="7"/>
        <v>770000</v>
      </c>
      <c r="BE16" s="84" t="s">
        <v>42</v>
      </c>
      <c r="BF16" s="73" t="s">
        <v>36</v>
      </c>
      <c r="BG16" s="119"/>
      <c r="BH16" s="120"/>
      <c r="BI16" s="120"/>
      <c r="BJ16" s="120"/>
      <c r="BK16" s="121"/>
      <c r="BL16" s="87" t="str">
        <f t="shared" si="11"/>
        <v/>
      </c>
      <c r="BP16" s="107" t="s">
        <v>42</v>
      </c>
      <c r="BQ16" s="100" t="s">
        <v>36</v>
      </c>
      <c r="BR16" s="95">
        <v>5.2</v>
      </c>
      <c r="BS16" s="95">
        <v>4.32</v>
      </c>
      <c r="BT16" s="95">
        <v>4.0199999999999996</v>
      </c>
      <c r="BU16" s="95">
        <v>3.44</v>
      </c>
      <c r="BV16" s="95">
        <v>2.2599999999999998</v>
      </c>
      <c r="CA16" s="107" t="s">
        <v>42</v>
      </c>
      <c r="CB16" s="100" t="s">
        <v>36</v>
      </c>
      <c r="CC16" s="96" t="str">
        <f t="shared" si="14"/>
        <v/>
      </c>
      <c r="CD16" s="96" t="str">
        <f t="shared" si="14"/>
        <v/>
      </c>
      <c r="CE16" s="96" t="str">
        <f t="shared" si="14"/>
        <v/>
      </c>
      <c r="CF16" s="96" t="str">
        <f t="shared" si="14"/>
        <v/>
      </c>
      <c r="CG16" s="96" t="str">
        <f t="shared" si="14"/>
        <v/>
      </c>
      <c r="CH16" s="100" t="s">
        <v>41</v>
      </c>
    </row>
    <row r="17" spans="3:86" x14ac:dyDescent="0.25">
      <c r="C17" s="39" t="s">
        <v>5</v>
      </c>
      <c r="D17" s="65">
        <v>8900</v>
      </c>
      <c r="E17" s="40">
        <v>8.9</v>
      </c>
      <c r="F17" s="15" t="s">
        <v>18</v>
      </c>
      <c r="G17" s="2" t="s">
        <v>1</v>
      </c>
      <c r="H17" s="70" t="s">
        <v>5</v>
      </c>
      <c r="I17" s="54"/>
      <c r="J17" s="54"/>
      <c r="K17" s="6" t="s">
        <v>5</v>
      </c>
      <c r="L17" s="7" t="s">
        <v>5</v>
      </c>
      <c r="O17" s="1" t="str">
        <f t="shared" si="12"/>
        <v/>
      </c>
      <c r="P17" s="1" t="str">
        <f t="shared" si="13"/>
        <v/>
      </c>
      <c r="S17" s="1">
        <f t="shared" si="7"/>
        <v>0</v>
      </c>
      <c r="BE17" s="84"/>
      <c r="BF17" s="73" t="s">
        <v>37</v>
      </c>
      <c r="BG17" s="119"/>
      <c r="BH17" s="120"/>
      <c r="BI17" s="120"/>
      <c r="BJ17" s="120"/>
      <c r="BK17" s="121"/>
      <c r="BL17" s="87" t="str">
        <f t="shared" si="11"/>
        <v/>
      </c>
      <c r="BP17" s="107"/>
      <c r="BQ17" s="100" t="s">
        <v>37</v>
      </c>
      <c r="BR17" s="95">
        <v>5.2</v>
      </c>
      <c r="BS17" s="95">
        <v>4.32</v>
      </c>
      <c r="BT17" s="95">
        <v>4.0199999999999996</v>
      </c>
      <c r="BU17" s="95">
        <v>3.44</v>
      </c>
      <c r="BV17" s="95">
        <v>2.2599999999999998</v>
      </c>
      <c r="CA17" s="107"/>
      <c r="CB17" s="100" t="s">
        <v>37</v>
      </c>
      <c r="CC17" s="96" t="str">
        <f t="shared" si="14"/>
        <v/>
      </c>
      <c r="CD17" s="96" t="str">
        <f t="shared" si="14"/>
        <v/>
      </c>
      <c r="CE17" s="96" t="str">
        <f t="shared" si="14"/>
        <v/>
      </c>
      <c r="CF17" s="96" t="str">
        <f t="shared" si="14"/>
        <v/>
      </c>
      <c r="CG17" s="96" t="str">
        <f t="shared" si="14"/>
        <v/>
      </c>
      <c r="CH17" s="100" t="s">
        <v>41</v>
      </c>
    </row>
    <row r="18" spans="3:86" x14ac:dyDescent="0.25">
      <c r="C18" s="39" t="s">
        <v>5</v>
      </c>
      <c r="D18" s="65">
        <v>9800</v>
      </c>
      <c r="E18" s="40">
        <v>9.8000000000000007</v>
      </c>
      <c r="F18" s="60" t="s">
        <v>18</v>
      </c>
      <c r="G18" s="4" t="s">
        <v>3</v>
      </c>
      <c r="H18" s="71" t="s">
        <v>5</v>
      </c>
      <c r="I18" s="55">
        <v>68962</v>
      </c>
      <c r="J18" s="55"/>
      <c r="K18" s="8" t="s">
        <v>5</v>
      </c>
      <c r="L18" s="9" t="s">
        <v>5</v>
      </c>
      <c r="O18" s="1">
        <f t="shared" si="12"/>
        <v>675827.60000000009</v>
      </c>
      <c r="P18" s="1" t="str">
        <f t="shared" si="13"/>
        <v/>
      </c>
      <c r="S18" s="1">
        <f t="shared" si="7"/>
        <v>675827.60000000009</v>
      </c>
      <c r="BE18" s="85"/>
      <c r="BF18" s="76" t="s">
        <v>38</v>
      </c>
      <c r="BG18" s="122"/>
      <c r="BH18" s="123"/>
      <c r="BI18" s="123"/>
      <c r="BJ18" s="123"/>
      <c r="BK18" s="124"/>
      <c r="BL18" s="87" t="str">
        <f t="shared" si="11"/>
        <v/>
      </c>
      <c r="BP18" s="108"/>
      <c r="BQ18" s="100" t="s">
        <v>38</v>
      </c>
      <c r="BR18" s="95">
        <v>5</v>
      </c>
      <c r="BS18" s="95">
        <v>4.1500000000000004</v>
      </c>
      <c r="BT18" s="95">
        <v>3.86</v>
      </c>
      <c r="BU18" s="95">
        <v>3.3</v>
      </c>
      <c r="BV18" s="95">
        <v>2.16</v>
      </c>
      <c r="CA18" s="108"/>
      <c r="CB18" s="100" t="s">
        <v>38</v>
      </c>
      <c r="CC18" s="96" t="str">
        <f t="shared" si="14"/>
        <v/>
      </c>
      <c r="CD18" s="96" t="str">
        <f t="shared" si="14"/>
        <v/>
      </c>
      <c r="CE18" s="96" t="str">
        <f t="shared" si="14"/>
        <v/>
      </c>
      <c r="CF18" s="96" t="str">
        <f t="shared" si="14"/>
        <v/>
      </c>
      <c r="CG18" s="96" t="str">
        <f t="shared" si="14"/>
        <v/>
      </c>
      <c r="CH18" s="100" t="s">
        <v>41</v>
      </c>
    </row>
    <row r="19" spans="3:86" x14ac:dyDescent="0.25">
      <c r="C19" s="41" t="s">
        <v>5</v>
      </c>
      <c r="D19" s="66">
        <v>9800</v>
      </c>
      <c r="E19" s="42">
        <v>9.8000000000000007</v>
      </c>
      <c r="F19" s="11" t="s">
        <v>18</v>
      </c>
      <c r="G19" s="4" t="s">
        <v>20</v>
      </c>
      <c r="H19" s="71" t="s">
        <v>5</v>
      </c>
      <c r="I19" s="55"/>
      <c r="J19" s="55"/>
      <c r="K19" s="8" t="s">
        <v>5</v>
      </c>
      <c r="L19" s="9" t="s">
        <v>5</v>
      </c>
      <c r="O19" s="1" t="str">
        <f t="shared" si="12"/>
        <v/>
      </c>
      <c r="P19" s="1" t="str">
        <f t="shared" si="13"/>
        <v/>
      </c>
      <c r="S19" s="1">
        <f t="shared" si="7"/>
        <v>0</v>
      </c>
      <c r="BG19" s="88" t="str">
        <f>IF(COUNTIF(BG$4:BG$18,$BF$2)=1,BG$3,"")</f>
        <v/>
      </c>
      <c r="BH19" s="88">
        <f>IF(COUNTIF(BH$4:BH$18,$BF$2)=1,BH$3,"")</f>
        <v>15</v>
      </c>
      <c r="BI19" s="88" t="str">
        <f>IF(COUNTIF(BI$4:BI$18,$BF$2)=1,BI$3,"")</f>
        <v/>
      </c>
      <c r="BJ19" s="88" t="str">
        <f>IF(COUNTIF(BJ$4:BJ$18,$BF$2)=1,BJ$3,"")</f>
        <v/>
      </c>
      <c r="BK19" s="88" t="str">
        <f>IF(COUNTIF(BK$4:BK$18,$BF$2)=1,BK$3,"")</f>
        <v/>
      </c>
      <c r="BL19" s="87" t="str">
        <f t="shared" si="11"/>
        <v/>
      </c>
      <c r="CB19" s="17"/>
      <c r="CC19" s="97">
        <f>SUM(CC4:CC18)</f>
        <v>0</v>
      </c>
      <c r="CD19" s="87">
        <f>SUM(CD4:CD18)</f>
        <v>770000</v>
      </c>
      <c r="CE19" s="87">
        <f>SUM(CE4:CE18)</f>
        <v>0</v>
      </c>
      <c r="CF19" s="87">
        <f>SUM(CF4:CF18)</f>
        <v>0</v>
      </c>
      <c r="CG19" s="87">
        <f>SUM(CG4:CG18)</f>
        <v>0</v>
      </c>
    </row>
    <row r="20" spans="3:86" x14ac:dyDescent="0.25">
      <c r="C20" s="17"/>
      <c r="D20" s="17"/>
      <c r="E20" s="17"/>
      <c r="BE20" s="1" t="str">
        <f>IF(COUNTIF($BG$4:$BK$8,$BF$2)=1,$BE$6,IF(COUNTIF($BG$9:$BK$13,$BF$2)=1,$BE$11,IF(COUNTIF($BG$14:$BK$18,$BF$2)=1,$BE$16,"")))</f>
        <v>Hackschnitzel (m³)</v>
      </c>
      <c r="CB20" s="98" t="s">
        <v>46</v>
      </c>
      <c r="CC20" s="99">
        <f>SUM(CC19:CG19)</f>
        <v>770000</v>
      </c>
    </row>
    <row r="21" spans="3:86" x14ac:dyDescent="0.25">
      <c r="C21" s="17"/>
      <c r="D21" s="17"/>
      <c r="E21" s="17"/>
      <c r="BD21" s="115" t="s">
        <v>50</v>
      </c>
      <c r="BE21" s="1" t="str">
        <f>BL4&amp;BL5&amp;BL6&amp;BL7&amp;BL8&amp;BL9&amp;BL10&amp;BL11&amp;BL13&amp;BL14&amp;BL15&amp;BL16&amp;BL17&amp;BL18&amp;BL19</f>
        <v>Fichte</v>
      </c>
      <c r="BG21" s="90" t="str">
        <f>"↑↑ Bitte ein einfaches "&amp;$BF$2&amp;" an der passenden Stelle eintragen ↑↑"</f>
        <v>↑↑ Bitte ein einfaches x an der passenden Stelle eintragen ↑↑</v>
      </c>
      <c r="BH21" s="90"/>
      <c r="BI21" s="90"/>
      <c r="BJ21" s="90"/>
      <c r="BK21" s="90"/>
    </row>
    <row r="22" spans="3:86" ht="18" x14ac:dyDescent="0.35">
      <c r="C22" s="67"/>
      <c r="D22" s="33" t="s">
        <v>23</v>
      </c>
      <c r="E22" s="36" t="s">
        <v>22</v>
      </c>
      <c r="F22" s="26" t="s">
        <v>18</v>
      </c>
      <c r="G22" s="30" t="s">
        <v>11</v>
      </c>
      <c r="H22" s="28" t="s">
        <v>2</v>
      </c>
      <c r="I22" s="28" t="s">
        <v>21</v>
      </c>
      <c r="J22" s="29" t="s">
        <v>7</v>
      </c>
      <c r="K22" s="31" t="s">
        <v>25</v>
      </c>
      <c r="BE22" s="86">
        <f>SUM(BG19:BK19)</f>
        <v>15</v>
      </c>
    </row>
    <row r="23" spans="3:86" x14ac:dyDescent="0.25">
      <c r="C23" s="67"/>
      <c r="D23" s="43">
        <v>0</v>
      </c>
      <c r="E23" s="44" t="s">
        <v>15</v>
      </c>
      <c r="F23" s="50" t="s">
        <v>18</v>
      </c>
      <c r="G23" s="25" t="s">
        <v>27</v>
      </c>
      <c r="H23" s="49">
        <f t="shared" ref="H23:H34" si="15">S8</f>
        <v>112600</v>
      </c>
      <c r="I23" s="49">
        <f t="shared" ref="I23:I31" si="16">H23*D23/10^6</f>
        <v>0</v>
      </c>
      <c r="J23" s="57">
        <v>0</v>
      </c>
      <c r="K23" s="23">
        <f>IF(H23=0,"–",J23/H23*100)</f>
        <v>0</v>
      </c>
    </row>
    <row r="24" spans="3:86" x14ac:dyDescent="0.25">
      <c r="C24" s="17"/>
      <c r="D24" s="45">
        <v>470</v>
      </c>
      <c r="E24" s="46" t="s">
        <v>15</v>
      </c>
      <c r="F24" s="51" t="s">
        <v>18</v>
      </c>
      <c r="G24" s="2" t="str">
        <f>G9</f>
        <v>Strom</v>
      </c>
      <c r="H24" s="49">
        <f t="shared" si="15"/>
        <v>450500</v>
      </c>
      <c r="I24" s="49">
        <f t="shared" si="16"/>
        <v>211.73500000000001</v>
      </c>
      <c r="J24" s="57">
        <v>111450</v>
      </c>
      <c r="K24" s="23">
        <f>IF(H24=0,"–",J24/H24*100)</f>
        <v>24.739178690344062</v>
      </c>
      <c r="BG24" s="89" t="str">
        <f>"Bitte nur ein "&amp;$BF$2&amp;" eintragen!"</f>
        <v>Bitte nur ein x eintragen!</v>
      </c>
      <c r="BH24" s="89"/>
      <c r="BI24" s="89"/>
      <c r="BJ24" s="89"/>
      <c r="BK24" s="89"/>
    </row>
    <row r="25" spans="3:86" x14ac:dyDescent="0.25">
      <c r="C25" s="17"/>
      <c r="D25" s="45">
        <v>280</v>
      </c>
      <c r="E25" s="46" t="s">
        <v>15</v>
      </c>
      <c r="F25" s="52" t="s">
        <v>18</v>
      </c>
      <c r="G25" s="2" t="str">
        <f>G10</f>
        <v>Nah/Fernwärme</v>
      </c>
      <c r="H25" s="3">
        <f t="shared" si="15"/>
        <v>0</v>
      </c>
      <c r="I25" s="3">
        <f t="shared" si="16"/>
        <v>0</v>
      </c>
      <c r="J25" s="57"/>
      <c r="K25" s="23" t="str">
        <f t="shared" ref="K25:K34" si="17">IF(H25=0,"–",J25/H25*100)</f>
        <v>–</v>
      </c>
    </row>
    <row r="26" spans="3:86" x14ac:dyDescent="0.25">
      <c r="C26" s="17"/>
      <c r="D26" s="45">
        <v>201</v>
      </c>
      <c r="E26" s="46" t="s">
        <v>15</v>
      </c>
      <c r="F26" s="12" t="s">
        <v>18</v>
      </c>
      <c r="G26" s="2" t="str">
        <f>G11</f>
        <v>ErdGas</v>
      </c>
      <c r="H26" s="3">
        <f t="shared" si="15"/>
        <v>0</v>
      </c>
      <c r="I26" s="3">
        <f t="shared" si="16"/>
        <v>0</v>
      </c>
      <c r="J26" s="57"/>
      <c r="K26" s="23" t="str">
        <f t="shared" si="17"/>
        <v>–</v>
      </c>
    </row>
    <row r="27" spans="3:86" x14ac:dyDescent="0.25">
      <c r="C27" s="17"/>
      <c r="D27" s="45">
        <v>239</v>
      </c>
      <c r="E27" s="46" t="s">
        <v>15</v>
      </c>
      <c r="F27" s="12" t="s">
        <v>18</v>
      </c>
      <c r="G27" s="2" t="s">
        <v>49</v>
      </c>
      <c r="H27" s="3">
        <f t="shared" si="15"/>
        <v>168944.96</v>
      </c>
      <c r="I27" s="3">
        <f t="shared" si="16"/>
        <v>40.377845439999994</v>
      </c>
      <c r="J27" s="57">
        <v>10600</v>
      </c>
      <c r="K27" s="23"/>
    </row>
    <row r="28" spans="3:86" x14ac:dyDescent="0.25">
      <c r="C28" s="17"/>
      <c r="D28" s="45">
        <v>15.2</v>
      </c>
      <c r="E28" s="46" t="s">
        <v>15</v>
      </c>
      <c r="F28" s="12" t="s">
        <v>18</v>
      </c>
      <c r="G28" s="2" t="str">
        <f>G13</f>
        <v>BioGas</v>
      </c>
      <c r="H28" s="3">
        <f t="shared" si="15"/>
        <v>0</v>
      </c>
      <c r="I28" s="3">
        <f t="shared" si="16"/>
        <v>0</v>
      </c>
      <c r="J28" s="57"/>
      <c r="K28" s="23" t="str">
        <f t="shared" si="17"/>
        <v>–</v>
      </c>
    </row>
    <row r="29" spans="3:86" x14ac:dyDescent="0.25">
      <c r="C29" s="17"/>
      <c r="D29" s="45">
        <v>266</v>
      </c>
      <c r="E29" s="46" t="s">
        <v>15</v>
      </c>
      <c r="F29" s="13" t="s">
        <v>18</v>
      </c>
      <c r="G29" s="2" t="str">
        <f>G14</f>
        <v>Heizöl leicht</v>
      </c>
      <c r="H29" s="3">
        <f t="shared" si="15"/>
        <v>56320.600000000006</v>
      </c>
      <c r="I29" s="3">
        <f t="shared" si="16"/>
        <v>14.981279600000002</v>
      </c>
      <c r="J29" s="57">
        <v>2700</v>
      </c>
      <c r="K29" s="23">
        <f t="shared" si="17"/>
        <v>4.7939830186468173</v>
      </c>
    </row>
    <row r="30" spans="3:86" x14ac:dyDescent="0.25">
      <c r="C30" s="17"/>
      <c r="D30" s="45">
        <v>288</v>
      </c>
      <c r="E30" s="46" t="s">
        <v>15</v>
      </c>
      <c r="F30" s="14" t="s">
        <v>18</v>
      </c>
      <c r="G30" s="2" t="str">
        <f>G15</f>
        <v>Heizöl schwer</v>
      </c>
      <c r="H30" s="3">
        <f t="shared" si="15"/>
        <v>0</v>
      </c>
      <c r="I30" s="3">
        <f t="shared" si="16"/>
        <v>0</v>
      </c>
      <c r="J30" s="57"/>
      <c r="K30" s="23" t="str">
        <f t="shared" ref="K30:K32" si="18">IF(H30=0,"–",J30/H30*100)</f>
        <v>–</v>
      </c>
    </row>
    <row r="31" spans="3:86" x14ac:dyDescent="0.25">
      <c r="C31" s="17"/>
      <c r="D31" s="45">
        <v>27</v>
      </c>
      <c r="E31" s="46" t="s">
        <v>15</v>
      </c>
      <c r="F31" s="61" t="s">
        <v>18</v>
      </c>
      <c r="G31" s="2" t="s">
        <v>29</v>
      </c>
      <c r="H31" s="3">
        <f t="shared" si="15"/>
        <v>770000</v>
      </c>
      <c r="I31" s="3">
        <f t="shared" si="16"/>
        <v>20.79</v>
      </c>
      <c r="J31" s="57">
        <v>45000</v>
      </c>
      <c r="K31" s="23">
        <f t="shared" si="18"/>
        <v>5.8441558441558437</v>
      </c>
    </row>
    <row r="32" spans="3:86" x14ac:dyDescent="0.25">
      <c r="C32" s="17"/>
      <c r="D32" s="45">
        <v>2.37</v>
      </c>
      <c r="E32" s="46" t="s">
        <v>16</v>
      </c>
      <c r="F32" s="15" t="s">
        <v>18</v>
      </c>
      <c r="G32" s="2" t="str">
        <f t="shared" ref="G32" si="19">G17</f>
        <v>Benzin</v>
      </c>
      <c r="H32" s="3">
        <f t="shared" si="15"/>
        <v>0</v>
      </c>
      <c r="I32" s="3">
        <f>I17*D32/1000</f>
        <v>0</v>
      </c>
      <c r="J32" s="57"/>
      <c r="K32" s="23" t="str">
        <f t="shared" si="18"/>
        <v>–</v>
      </c>
    </row>
    <row r="33" spans="3:11" x14ac:dyDescent="0.25">
      <c r="C33" s="17"/>
      <c r="D33" s="45">
        <v>2.65</v>
      </c>
      <c r="E33" s="46" t="s">
        <v>16</v>
      </c>
      <c r="F33" s="11" t="s">
        <v>18</v>
      </c>
      <c r="G33" s="4" t="s">
        <v>3</v>
      </c>
      <c r="H33" s="5">
        <f t="shared" si="15"/>
        <v>675827.60000000009</v>
      </c>
      <c r="I33" s="5">
        <f>I18*D33/1000</f>
        <v>182.74929999999998</v>
      </c>
      <c r="J33" s="58">
        <v>95600</v>
      </c>
      <c r="K33" s="23">
        <f t="shared" si="17"/>
        <v>14.145619385772346</v>
      </c>
    </row>
    <row r="34" spans="3:11" x14ac:dyDescent="0.25">
      <c r="C34" s="17"/>
      <c r="D34" s="47">
        <v>7</v>
      </c>
      <c r="E34" s="48" t="s">
        <v>15</v>
      </c>
      <c r="F34" s="11" t="s">
        <v>18</v>
      </c>
      <c r="G34" s="4" t="s">
        <v>20</v>
      </c>
      <c r="H34" s="5">
        <f t="shared" si="15"/>
        <v>0</v>
      </c>
      <c r="I34" s="5">
        <f>H34*D34/10^6</f>
        <v>0</v>
      </c>
      <c r="J34" s="59"/>
      <c r="K34" s="10" t="str">
        <f t="shared" si="17"/>
        <v>–</v>
      </c>
    </row>
    <row r="37" spans="3:11" x14ac:dyDescent="0.25">
      <c r="H37" s="113"/>
    </row>
    <row r="38" spans="3:11" x14ac:dyDescent="0.25">
      <c r="F38" s="22" t="s">
        <v>24</v>
      </c>
      <c r="G38" s="21"/>
    </row>
    <row r="40" spans="3:11" x14ac:dyDescent="0.25">
      <c r="H40" s="113"/>
    </row>
  </sheetData>
  <mergeCells count="1">
    <mergeCell ref="E2:L3"/>
  </mergeCells>
  <conditionalFormatting sqref="C16:D16">
    <cfRule type="expression" dxfId="3" priority="3">
      <formula>AND($H$16="",$J$16="")</formula>
    </cfRule>
  </conditionalFormatting>
  <conditionalFormatting sqref="J23:J34">
    <cfRule type="expression" dxfId="2" priority="9">
      <formula>$H23=0</formula>
    </cfRule>
  </conditionalFormatting>
  <conditionalFormatting sqref="BG4:BK18">
    <cfRule type="expression" dxfId="1" priority="10">
      <formula>COUNTIF($BG$4:$BK$18,$BF$2)&gt;1</formula>
    </cfRule>
  </conditionalFormatting>
  <conditionalFormatting sqref="BG24:BK24">
    <cfRule type="expression" dxfId="0" priority="12">
      <formula>COUNTIF($BG$4:$BK$18,$BF$2)&gt;1</formula>
    </cfRule>
  </conditionalFormatting>
  <dataValidations count="1">
    <dataValidation type="list" allowBlank="1" showDropDown="1" showInputMessage="1" showErrorMessage="1" sqref="BG4:BK18" xr:uid="{5B8FF821-B05A-4868-BDA9-C03AB6AEF32E}">
      <formula1>$BF$2</formula1>
    </dataValidation>
  </dataValidations>
  <hyperlinks>
    <hyperlink ref="C16:D16" location="Eingabe!BM1" display="► zur Auswahl" xr:uid="{3770E78C-D283-4965-B63E-DB0B99701F8D}"/>
    <hyperlink ref="BC13:BC14" location="Eingabe!A1" display="Zurück zur" xr:uid="{1A904554-745A-4FC4-99BF-39E219A6F065}"/>
  </hyperlink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Brünler, P.</dc:creator>
  <cp:lastModifiedBy>peter bruenler</cp:lastModifiedBy>
  <dcterms:created xsi:type="dcterms:W3CDTF">2022-03-22T18:02:19Z</dcterms:created>
  <dcterms:modified xsi:type="dcterms:W3CDTF">2025-11-11T11:26:59Z</dcterms:modified>
</cp:coreProperties>
</file>